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605" windowHeight="8340" tabRatio="772"/>
  </bookViews>
  <sheets>
    <sheet name="мат-тех часть." sheetId="1" r:id="rId1"/>
    <sheet name="учащиеся" sheetId="2" r:id="rId2"/>
    <sheet name="преподаватели" sheetId="3" r:id="rId3"/>
    <sheet name="Финансы" sheetId="4" r:id="rId4"/>
    <sheet name="потребность в кадрах" sheetId="6" r:id="rId5"/>
    <sheet name="ИТОГИ" sheetId="8" r:id="rId6"/>
    <sheet name="для сверки стат-и в конце уч.г." sheetId="7" r:id="rId7"/>
  </sheets>
  <definedNames>
    <definedName name="_xlnm.Print_Area" localSheetId="5">ИТОГИ!$A$1:$P$15</definedName>
    <definedName name="_xlnm.Print_Area" localSheetId="0">'мат-тех часть.'!$A$1:$Y$33</definedName>
    <definedName name="_xlnm.Print_Area" localSheetId="4">'потребность в кадрах'!$A$1:$O$17</definedName>
    <definedName name="_xlnm.Print_Area" localSheetId="1">учащиеся!$A$1:$K$297</definedName>
    <definedName name="_xlnm.Print_Area" localSheetId="3">Финансы!$A$1:$T$35</definedName>
  </definedNames>
  <calcPr calcId="144525"/>
</workbook>
</file>

<file path=xl/calcChain.xml><?xml version="1.0" encoding="utf-8"?>
<calcChain xmlns="http://schemas.openxmlformats.org/spreadsheetml/2006/main">
  <c r="B7" i="6" l="1"/>
  <c r="H7" i="3" l="1"/>
  <c r="H6" i="8" l="1"/>
  <c r="F9" i="7" l="1"/>
  <c r="E9" i="7"/>
  <c r="D9" i="7"/>
  <c r="W25" i="1" l="1"/>
  <c r="W24" i="1" l="1"/>
  <c r="V25" i="1" l="1"/>
  <c r="V24" i="1"/>
  <c r="F24" i="1" l="1"/>
  <c r="H9" i="7" s="1"/>
  <c r="F25" i="1"/>
  <c r="E25" i="1"/>
  <c r="E24" i="1"/>
  <c r="G9" i="7" s="1"/>
  <c r="G18" i="1"/>
  <c r="M24" i="1"/>
  <c r="M25" i="1"/>
  <c r="J12" i="3" l="1"/>
  <c r="I12" i="3" l="1"/>
  <c r="I11" i="3"/>
  <c r="I10" i="3"/>
  <c r="I9" i="3"/>
  <c r="I8" i="3"/>
  <c r="I7" i="3"/>
  <c r="H12" i="3"/>
  <c r="H11" i="3"/>
  <c r="H10" i="3"/>
  <c r="H9" i="3"/>
  <c r="H8" i="3"/>
  <c r="O19" i="4" l="1"/>
  <c r="O18" i="4"/>
  <c r="O17" i="4"/>
  <c r="O16" i="4"/>
  <c r="O15" i="4"/>
  <c r="O14" i="4"/>
  <c r="G19" i="4"/>
  <c r="G18" i="4"/>
  <c r="G17" i="4"/>
  <c r="G16" i="4"/>
  <c r="G15" i="4"/>
  <c r="G14" i="4"/>
  <c r="F14" i="4" s="1"/>
  <c r="E14" i="4" s="1"/>
  <c r="N12" i="3"/>
  <c r="M12" i="3"/>
  <c r="L12" i="3"/>
  <c r="N11" i="3"/>
  <c r="M11" i="3"/>
  <c r="L11" i="3"/>
  <c r="N10" i="3"/>
  <c r="M10" i="3"/>
  <c r="L10" i="3"/>
  <c r="N9" i="3"/>
  <c r="M9" i="3"/>
  <c r="L9" i="3"/>
  <c r="N8" i="3"/>
  <c r="M8" i="3"/>
  <c r="L8" i="3"/>
  <c r="N7" i="3"/>
  <c r="M7" i="3"/>
  <c r="L7" i="3"/>
  <c r="K12" i="3"/>
  <c r="K11" i="3"/>
  <c r="K10" i="3"/>
  <c r="K9" i="3"/>
  <c r="K8" i="3"/>
  <c r="K7" i="3"/>
  <c r="J11" i="3"/>
  <c r="J10" i="3"/>
  <c r="J9" i="3"/>
  <c r="J8" i="3"/>
  <c r="J7" i="3"/>
  <c r="O7" i="3" s="1"/>
  <c r="P8" i="3" l="1"/>
  <c r="P12" i="3"/>
  <c r="P11" i="3"/>
  <c r="P10" i="3"/>
  <c r="P9" i="3"/>
  <c r="P7" i="3"/>
  <c r="D14" i="4"/>
  <c r="Y25" i="1"/>
  <c r="X25" i="1"/>
  <c r="U25" i="1"/>
  <c r="T25" i="1"/>
  <c r="S25" i="1"/>
  <c r="R25" i="1"/>
  <c r="Q25" i="1"/>
  <c r="P25" i="1"/>
  <c r="O25" i="1"/>
  <c r="N25" i="1"/>
  <c r="L25" i="1"/>
  <c r="K25" i="1"/>
  <c r="J25" i="1"/>
  <c r="I25" i="1"/>
  <c r="H25" i="1"/>
  <c r="Y24" i="1"/>
  <c r="X24" i="1"/>
  <c r="U24" i="1"/>
  <c r="T24" i="1"/>
  <c r="S24" i="1"/>
  <c r="R24" i="1"/>
  <c r="Q24" i="1"/>
  <c r="P24" i="1"/>
  <c r="O24" i="1"/>
  <c r="N24" i="1"/>
  <c r="L24" i="1"/>
  <c r="K24" i="1"/>
  <c r="J24" i="1"/>
  <c r="I24" i="1"/>
  <c r="H24" i="1"/>
  <c r="D25" i="1"/>
  <c r="D24" i="1"/>
  <c r="C9" i="7" s="1"/>
  <c r="N35" i="4"/>
  <c r="M35" i="4"/>
  <c r="L35" i="4"/>
  <c r="K35" i="4"/>
  <c r="J35" i="4"/>
  <c r="I35" i="4"/>
  <c r="H35" i="4"/>
  <c r="G35" i="4"/>
  <c r="F35" i="4"/>
  <c r="E35" i="4"/>
  <c r="N34" i="4"/>
  <c r="M34" i="4"/>
  <c r="L34" i="4"/>
  <c r="K34" i="4"/>
  <c r="J34" i="4"/>
  <c r="I34" i="4"/>
  <c r="H34" i="4"/>
  <c r="G34" i="4"/>
  <c r="F34" i="4"/>
  <c r="E34" i="4"/>
  <c r="D35" i="4"/>
  <c r="D34" i="4"/>
  <c r="F19" i="4"/>
  <c r="E19" i="4" s="1"/>
  <c r="D19" i="4" s="1"/>
  <c r="F18" i="4"/>
  <c r="E18" i="4" s="1"/>
  <c r="D18" i="4" s="1"/>
  <c r="F17" i="4"/>
  <c r="E17" i="4" s="1"/>
  <c r="D17" i="4" s="1"/>
  <c r="F16" i="4"/>
  <c r="E16" i="4" s="1"/>
  <c r="F15" i="4"/>
  <c r="E15" i="4" s="1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50" i="3"/>
  <c r="F36" i="3"/>
  <c r="O12" i="3"/>
  <c r="O11" i="3"/>
  <c r="O10" i="3"/>
  <c r="O9" i="3"/>
  <c r="O8" i="3"/>
  <c r="D82" i="3"/>
  <c r="D81" i="3"/>
  <c r="D80" i="3"/>
  <c r="D79" i="3"/>
  <c r="D78" i="3"/>
  <c r="D77" i="3"/>
  <c r="D83" i="3" s="1"/>
  <c r="F68" i="3"/>
  <c r="F67" i="3"/>
  <c r="F66" i="3"/>
  <c r="F70" i="3" s="1"/>
  <c r="F65" i="3"/>
  <c r="F64" i="3"/>
  <c r="F63" i="3"/>
  <c r="F49" i="3"/>
  <c r="F54" i="3"/>
  <c r="F53" i="3"/>
  <c r="F52" i="3"/>
  <c r="F51" i="3"/>
  <c r="F40" i="3"/>
  <c r="F39" i="3"/>
  <c r="F38" i="3"/>
  <c r="F37" i="3"/>
  <c r="F35" i="3"/>
  <c r="D26" i="3"/>
  <c r="D25" i="3"/>
  <c r="D24" i="3"/>
  <c r="D10" i="3" s="1"/>
  <c r="D23" i="3"/>
  <c r="D9" i="3" s="1"/>
  <c r="D22" i="3"/>
  <c r="D21" i="3"/>
  <c r="H84" i="3"/>
  <c r="G84" i="3"/>
  <c r="F84" i="3"/>
  <c r="E84" i="3"/>
  <c r="H83" i="3"/>
  <c r="G83" i="3"/>
  <c r="F83" i="3"/>
  <c r="E83" i="3"/>
  <c r="E12" i="3"/>
  <c r="E11" i="3"/>
  <c r="E10" i="3"/>
  <c r="E9" i="3"/>
  <c r="E8" i="3"/>
  <c r="E7" i="3"/>
  <c r="N69" i="3"/>
  <c r="M69" i="3"/>
  <c r="L69" i="3"/>
  <c r="K69" i="3"/>
  <c r="J69" i="3"/>
  <c r="I69" i="3"/>
  <c r="H69" i="3"/>
  <c r="G69" i="3"/>
  <c r="E69" i="3"/>
  <c r="D69" i="3"/>
  <c r="N70" i="3"/>
  <c r="M70" i="3"/>
  <c r="L70" i="3"/>
  <c r="K70" i="3"/>
  <c r="J70" i="3"/>
  <c r="I70" i="3"/>
  <c r="H70" i="3"/>
  <c r="G70" i="3"/>
  <c r="E70" i="3"/>
  <c r="D70" i="3"/>
  <c r="M55" i="3"/>
  <c r="L55" i="3"/>
  <c r="K55" i="3"/>
  <c r="J55" i="3"/>
  <c r="I55" i="3"/>
  <c r="H55" i="3"/>
  <c r="G55" i="3"/>
  <c r="E55" i="3"/>
  <c r="D55" i="3"/>
  <c r="M56" i="3"/>
  <c r="L56" i="3"/>
  <c r="K56" i="3"/>
  <c r="J56" i="3"/>
  <c r="I56" i="3"/>
  <c r="H56" i="3"/>
  <c r="G56" i="3"/>
  <c r="E56" i="3"/>
  <c r="D56" i="3"/>
  <c r="P42" i="3"/>
  <c r="O42" i="3"/>
  <c r="N42" i="3"/>
  <c r="M42" i="3"/>
  <c r="L42" i="3"/>
  <c r="K42" i="3"/>
  <c r="J42" i="3"/>
  <c r="I42" i="3"/>
  <c r="H42" i="3"/>
  <c r="G42" i="3"/>
  <c r="E42" i="3"/>
  <c r="D42" i="3"/>
  <c r="P41" i="3"/>
  <c r="O41" i="3"/>
  <c r="N41" i="3"/>
  <c r="M41" i="3"/>
  <c r="L41" i="3"/>
  <c r="K41" i="3"/>
  <c r="J41" i="3"/>
  <c r="I41" i="3"/>
  <c r="H41" i="3"/>
  <c r="G41" i="3"/>
  <c r="E41" i="3"/>
  <c r="D41" i="3"/>
  <c r="K27" i="3"/>
  <c r="J27" i="3"/>
  <c r="I27" i="3"/>
  <c r="H27" i="3"/>
  <c r="G27" i="3"/>
  <c r="F27" i="3"/>
  <c r="E27" i="3"/>
  <c r="N13" i="3"/>
  <c r="M13" i="3"/>
  <c r="L13" i="3"/>
  <c r="K13" i="3"/>
  <c r="J13" i="3"/>
  <c r="I13" i="3"/>
  <c r="H13" i="3"/>
  <c r="K28" i="3"/>
  <c r="J28" i="3"/>
  <c r="I28" i="3"/>
  <c r="H28" i="3"/>
  <c r="G28" i="3"/>
  <c r="F28" i="3"/>
  <c r="E28" i="3"/>
  <c r="N14" i="3"/>
  <c r="M14" i="3"/>
  <c r="L14" i="3"/>
  <c r="K14" i="3"/>
  <c r="J14" i="3"/>
  <c r="I14" i="3"/>
  <c r="H14" i="3"/>
  <c r="G14" i="3"/>
  <c r="D12" i="3" l="1"/>
  <c r="D84" i="3"/>
  <c r="D7" i="3"/>
  <c r="F69" i="3"/>
  <c r="J9" i="7"/>
  <c r="F56" i="3"/>
  <c r="F55" i="3"/>
  <c r="P14" i="3"/>
  <c r="O13" i="3"/>
  <c r="F12" i="3"/>
  <c r="P13" i="3"/>
  <c r="D11" i="3"/>
  <c r="D8" i="3"/>
  <c r="D14" i="3" s="1"/>
  <c r="F8" i="3"/>
  <c r="D28" i="3"/>
  <c r="E14" i="3"/>
  <c r="F7" i="3"/>
  <c r="G13" i="3" s="1"/>
  <c r="F41" i="3"/>
  <c r="O14" i="3"/>
  <c r="D15" i="4"/>
  <c r="D21" i="4" s="1"/>
  <c r="E21" i="4"/>
  <c r="F21" i="4"/>
  <c r="D16" i="4"/>
  <c r="D20" i="4" s="1"/>
  <c r="E20" i="4"/>
  <c r="F20" i="4"/>
  <c r="F10" i="3"/>
  <c r="F42" i="3"/>
  <c r="F11" i="3"/>
  <c r="F9" i="3"/>
  <c r="D27" i="3"/>
  <c r="K9" i="7" s="1"/>
  <c r="E13" i="3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D10" i="2"/>
  <c r="D9" i="2"/>
  <c r="D8" i="2"/>
  <c r="D7" i="2"/>
  <c r="D6" i="2"/>
  <c r="K282" i="2"/>
  <c r="J282" i="2"/>
  <c r="K281" i="2"/>
  <c r="J281" i="2"/>
  <c r="K280" i="2"/>
  <c r="J280" i="2"/>
  <c r="K279" i="2"/>
  <c r="J279" i="2"/>
  <c r="K278" i="2"/>
  <c r="J278" i="2"/>
  <c r="L278" i="2" s="1"/>
  <c r="K274" i="2"/>
  <c r="J274" i="2"/>
  <c r="K273" i="2"/>
  <c r="J273" i="2"/>
  <c r="K272" i="2"/>
  <c r="J272" i="2"/>
  <c r="K271" i="2"/>
  <c r="J271" i="2"/>
  <c r="K270" i="2"/>
  <c r="J270" i="2"/>
  <c r="L270" i="2" s="1"/>
  <c r="K265" i="2"/>
  <c r="J265" i="2"/>
  <c r="K264" i="2"/>
  <c r="J264" i="2"/>
  <c r="K263" i="2"/>
  <c r="J263" i="2"/>
  <c r="K262" i="2"/>
  <c r="J262" i="2"/>
  <c r="K261" i="2"/>
  <c r="J261" i="2"/>
  <c r="L261" i="2" s="1"/>
  <c r="K257" i="2"/>
  <c r="J257" i="2"/>
  <c r="K256" i="2"/>
  <c r="J256" i="2"/>
  <c r="K255" i="2"/>
  <c r="J255" i="2"/>
  <c r="K254" i="2"/>
  <c r="J254" i="2"/>
  <c r="K253" i="2"/>
  <c r="J253" i="2"/>
  <c r="L253" i="2" s="1"/>
  <c r="K249" i="2"/>
  <c r="J249" i="2"/>
  <c r="K248" i="2"/>
  <c r="J248" i="2"/>
  <c r="K247" i="2"/>
  <c r="J247" i="2"/>
  <c r="K246" i="2"/>
  <c r="J246" i="2"/>
  <c r="K245" i="2"/>
  <c r="J245" i="2"/>
  <c r="L245" i="2" s="1"/>
  <c r="K241" i="2"/>
  <c r="J241" i="2"/>
  <c r="K240" i="2"/>
  <c r="J240" i="2"/>
  <c r="K239" i="2"/>
  <c r="J239" i="2"/>
  <c r="K238" i="2"/>
  <c r="J238" i="2"/>
  <c r="K237" i="2"/>
  <c r="J237" i="2"/>
  <c r="L237" i="2" s="1"/>
  <c r="K233" i="2"/>
  <c r="J233" i="2"/>
  <c r="K232" i="2"/>
  <c r="J232" i="2"/>
  <c r="K231" i="2"/>
  <c r="J231" i="2"/>
  <c r="K230" i="2"/>
  <c r="J230" i="2"/>
  <c r="K229" i="2"/>
  <c r="J229" i="2"/>
  <c r="L229" i="2" s="1"/>
  <c r="K225" i="2"/>
  <c r="J225" i="2"/>
  <c r="K224" i="2"/>
  <c r="J224" i="2"/>
  <c r="K223" i="2"/>
  <c r="J223" i="2"/>
  <c r="K222" i="2"/>
  <c r="J222" i="2"/>
  <c r="K221" i="2"/>
  <c r="J221" i="2"/>
  <c r="L221" i="2" s="1"/>
  <c r="K217" i="2"/>
  <c r="J217" i="2"/>
  <c r="K216" i="2"/>
  <c r="J216" i="2"/>
  <c r="K215" i="2"/>
  <c r="J215" i="2"/>
  <c r="K214" i="2"/>
  <c r="J214" i="2"/>
  <c r="K213" i="2"/>
  <c r="J213" i="2"/>
  <c r="L213" i="2" s="1"/>
  <c r="K209" i="2"/>
  <c r="J209" i="2"/>
  <c r="K208" i="2"/>
  <c r="J208" i="2"/>
  <c r="K207" i="2"/>
  <c r="J207" i="2"/>
  <c r="K206" i="2"/>
  <c r="J206" i="2"/>
  <c r="K205" i="2"/>
  <c r="J205" i="2"/>
  <c r="L205" i="2" s="1"/>
  <c r="K201" i="2"/>
  <c r="J201" i="2"/>
  <c r="K200" i="2"/>
  <c r="J200" i="2"/>
  <c r="K199" i="2"/>
  <c r="J199" i="2"/>
  <c r="K198" i="2"/>
  <c r="J198" i="2"/>
  <c r="K197" i="2"/>
  <c r="J197" i="2"/>
  <c r="L197" i="2" s="1"/>
  <c r="K192" i="2"/>
  <c r="J192" i="2"/>
  <c r="K191" i="2"/>
  <c r="J191" i="2"/>
  <c r="K190" i="2"/>
  <c r="J190" i="2"/>
  <c r="K189" i="2"/>
  <c r="J189" i="2"/>
  <c r="K188" i="2"/>
  <c r="J188" i="2"/>
  <c r="L188" i="2" s="1"/>
  <c r="K184" i="2"/>
  <c r="J184" i="2"/>
  <c r="K183" i="2"/>
  <c r="J183" i="2"/>
  <c r="K182" i="2"/>
  <c r="J182" i="2"/>
  <c r="K181" i="2"/>
  <c r="J181" i="2"/>
  <c r="K180" i="2"/>
  <c r="J180" i="2"/>
  <c r="L180" i="2" s="1"/>
  <c r="K175" i="2"/>
  <c r="J175" i="2"/>
  <c r="K174" i="2"/>
  <c r="J174" i="2"/>
  <c r="K173" i="2"/>
  <c r="J173" i="2"/>
  <c r="K172" i="2"/>
  <c r="J172" i="2"/>
  <c r="K171" i="2"/>
  <c r="J171" i="2"/>
  <c r="L171" i="2" s="1"/>
  <c r="K167" i="2"/>
  <c r="J167" i="2"/>
  <c r="K166" i="2"/>
  <c r="J166" i="2"/>
  <c r="K165" i="2"/>
  <c r="J165" i="2"/>
  <c r="K164" i="2"/>
  <c r="J164" i="2"/>
  <c r="K163" i="2"/>
  <c r="J163" i="2"/>
  <c r="L163" i="2" s="1"/>
  <c r="K159" i="2"/>
  <c r="J159" i="2"/>
  <c r="K158" i="2"/>
  <c r="J158" i="2"/>
  <c r="K157" i="2"/>
  <c r="J157" i="2"/>
  <c r="K156" i="2"/>
  <c r="J156" i="2"/>
  <c r="K155" i="2"/>
  <c r="J155" i="2"/>
  <c r="L155" i="2" s="1"/>
  <c r="K151" i="2"/>
  <c r="J151" i="2"/>
  <c r="K150" i="2"/>
  <c r="J150" i="2"/>
  <c r="K149" i="2"/>
  <c r="J149" i="2"/>
  <c r="K148" i="2"/>
  <c r="J148" i="2"/>
  <c r="K147" i="2"/>
  <c r="J147" i="2"/>
  <c r="L147" i="2" s="1"/>
  <c r="K142" i="2"/>
  <c r="J142" i="2"/>
  <c r="K141" i="2"/>
  <c r="J141" i="2"/>
  <c r="K140" i="2"/>
  <c r="J140" i="2"/>
  <c r="K139" i="2"/>
  <c r="J139" i="2"/>
  <c r="K138" i="2"/>
  <c r="J138" i="2"/>
  <c r="L138" i="2" s="1"/>
  <c r="K133" i="2"/>
  <c r="J133" i="2"/>
  <c r="K132" i="2"/>
  <c r="J132" i="2"/>
  <c r="K131" i="2"/>
  <c r="J131" i="2"/>
  <c r="K130" i="2"/>
  <c r="J130" i="2"/>
  <c r="K129" i="2"/>
  <c r="J129" i="2"/>
  <c r="L129" i="2" s="1"/>
  <c r="K125" i="2"/>
  <c r="J125" i="2"/>
  <c r="K124" i="2"/>
  <c r="J124" i="2"/>
  <c r="K123" i="2"/>
  <c r="J123" i="2"/>
  <c r="K122" i="2"/>
  <c r="J122" i="2"/>
  <c r="K121" i="2"/>
  <c r="J121" i="2"/>
  <c r="L121" i="2" s="1"/>
  <c r="K117" i="2"/>
  <c r="J117" i="2"/>
  <c r="K116" i="2"/>
  <c r="J116" i="2"/>
  <c r="K115" i="2"/>
  <c r="J115" i="2"/>
  <c r="K114" i="2"/>
  <c r="J114" i="2"/>
  <c r="K113" i="2"/>
  <c r="J113" i="2"/>
  <c r="L113" i="2" s="1"/>
  <c r="K109" i="2"/>
  <c r="J109" i="2"/>
  <c r="K108" i="2"/>
  <c r="J108" i="2"/>
  <c r="K107" i="2"/>
  <c r="J107" i="2"/>
  <c r="K106" i="2"/>
  <c r="J106" i="2"/>
  <c r="K105" i="2"/>
  <c r="J105" i="2"/>
  <c r="L105" i="2" s="1"/>
  <c r="K101" i="2"/>
  <c r="J101" i="2"/>
  <c r="K100" i="2"/>
  <c r="J100" i="2"/>
  <c r="K99" i="2"/>
  <c r="J99" i="2"/>
  <c r="K98" i="2"/>
  <c r="J98" i="2"/>
  <c r="K97" i="2"/>
  <c r="J97" i="2"/>
  <c r="L97" i="2" s="1"/>
  <c r="K93" i="2"/>
  <c r="J93" i="2"/>
  <c r="K92" i="2"/>
  <c r="J92" i="2"/>
  <c r="K91" i="2"/>
  <c r="J91" i="2"/>
  <c r="K90" i="2"/>
  <c r="J90" i="2"/>
  <c r="K89" i="2"/>
  <c r="J89" i="2"/>
  <c r="L89" i="2" s="1"/>
  <c r="K85" i="2"/>
  <c r="J85" i="2"/>
  <c r="K84" i="2"/>
  <c r="J84" i="2"/>
  <c r="K83" i="2"/>
  <c r="J83" i="2"/>
  <c r="K82" i="2"/>
  <c r="J82" i="2"/>
  <c r="K81" i="2"/>
  <c r="J81" i="2"/>
  <c r="L81" i="2" s="1"/>
  <c r="K77" i="2"/>
  <c r="J77" i="2"/>
  <c r="K76" i="2"/>
  <c r="J76" i="2"/>
  <c r="K75" i="2"/>
  <c r="J75" i="2"/>
  <c r="K74" i="2"/>
  <c r="J74" i="2"/>
  <c r="K73" i="2"/>
  <c r="J73" i="2"/>
  <c r="L73" i="2" s="1"/>
  <c r="K68" i="2"/>
  <c r="J68" i="2"/>
  <c r="K67" i="2"/>
  <c r="J67" i="2"/>
  <c r="K66" i="2"/>
  <c r="J66" i="2"/>
  <c r="K65" i="2"/>
  <c r="J65" i="2"/>
  <c r="K64" i="2"/>
  <c r="J64" i="2"/>
  <c r="L64" i="2" s="1"/>
  <c r="K60" i="2"/>
  <c r="J60" i="2"/>
  <c r="K59" i="2"/>
  <c r="J59" i="2"/>
  <c r="K58" i="2"/>
  <c r="J58" i="2"/>
  <c r="K57" i="2"/>
  <c r="J57" i="2"/>
  <c r="K56" i="2"/>
  <c r="J56" i="2"/>
  <c r="L56" i="2" s="1"/>
  <c r="K52" i="2"/>
  <c r="J52" i="2"/>
  <c r="K51" i="2"/>
  <c r="J51" i="2"/>
  <c r="K50" i="2"/>
  <c r="J50" i="2"/>
  <c r="K49" i="2"/>
  <c r="J49" i="2"/>
  <c r="K48" i="2"/>
  <c r="J48" i="2"/>
  <c r="L48" i="2" s="1"/>
  <c r="K44" i="2"/>
  <c r="J44" i="2"/>
  <c r="K43" i="2"/>
  <c r="J43" i="2"/>
  <c r="K42" i="2"/>
  <c r="J42" i="2"/>
  <c r="K41" i="2"/>
  <c r="J41" i="2"/>
  <c r="K40" i="2"/>
  <c r="J40" i="2"/>
  <c r="L40" i="2" s="1"/>
  <c r="K36" i="2"/>
  <c r="J36" i="2"/>
  <c r="K35" i="2"/>
  <c r="J35" i="2"/>
  <c r="K34" i="2"/>
  <c r="J34" i="2"/>
  <c r="K33" i="2"/>
  <c r="J33" i="2"/>
  <c r="K32" i="2"/>
  <c r="J32" i="2"/>
  <c r="L32" i="2" s="1"/>
  <c r="K28" i="2"/>
  <c r="J28" i="2"/>
  <c r="K27" i="2"/>
  <c r="J27" i="2"/>
  <c r="K26" i="2"/>
  <c r="J26" i="2"/>
  <c r="K25" i="2"/>
  <c r="J25" i="2"/>
  <c r="K24" i="2"/>
  <c r="J24" i="2"/>
  <c r="L24" i="2" s="1"/>
  <c r="K19" i="2"/>
  <c r="J19" i="2"/>
  <c r="K18" i="2"/>
  <c r="J18" i="2"/>
  <c r="K17" i="2"/>
  <c r="J17" i="2"/>
  <c r="K16" i="2"/>
  <c r="J16" i="2"/>
  <c r="K15" i="2"/>
  <c r="J15" i="2"/>
  <c r="L15" i="2" s="1"/>
  <c r="D13" i="3" l="1"/>
  <c r="I9" i="7" s="1"/>
  <c r="F14" i="3"/>
  <c r="K9" i="2"/>
  <c r="J7" i="2"/>
  <c r="K7" i="2"/>
  <c r="C6" i="8"/>
  <c r="K10" i="2"/>
  <c r="J10" i="2"/>
  <c r="J9" i="2"/>
  <c r="J8" i="2"/>
  <c r="K6" i="2"/>
  <c r="K8" i="2"/>
  <c r="F13" i="3"/>
  <c r="I6" i="8" s="1"/>
  <c r="J6" i="2"/>
  <c r="G19" i="1"/>
  <c r="P6" i="8" l="1"/>
  <c r="M6" i="8"/>
  <c r="L6" i="8"/>
  <c r="E6" i="8"/>
  <c r="L9" i="7"/>
  <c r="D6" i="8"/>
  <c r="G23" i="1"/>
  <c r="G22" i="1"/>
  <c r="G21" i="1"/>
  <c r="G20" i="1"/>
  <c r="N6" i="8" l="1"/>
  <c r="G25" i="1"/>
  <c r="G24" i="1"/>
</calcChain>
</file>

<file path=xl/comments1.xml><?xml version="1.0" encoding="utf-8"?>
<comments xmlns="http://schemas.openxmlformats.org/spreadsheetml/2006/main">
  <authors>
    <author>Кому не лень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Графа №18 может не совпадать с суммой граф 19,21,23,25,27. т.к. у учреждений могут быть другие статьи расходов.
</t>
        </r>
      </text>
    </comment>
  </commentList>
</comments>
</file>

<file path=xl/comments2.xml><?xml version="1.0" encoding="utf-8"?>
<comments xmlns="http://schemas.openxmlformats.org/spreadsheetml/2006/main">
  <authors>
    <author>Кому не лень</author>
  </authors>
  <commentList>
    <comment ref="O3" author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</commentList>
</comments>
</file>

<file path=xl/sharedStrings.xml><?xml version="1.0" encoding="utf-8"?>
<sst xmlns="http://schemas.openxmlformats.org/spreadsheetml/2006/main" count="1019" uniqueCount="240">
  <si>
    <t>№  строки</t>
  </si>
  <si>
    <t>Поступило за год всего (сумма гр. 2, 12, 17)</t>
  </si>
  <si>
    <t>из общей суммы поступлений</t>
  </si>
  <si>
    <t>бюджетное финансирование</t>
  </si>
  <si>
    <t>от предпринимательской и иной, приносящей доход деятель-ности</t>
  </si>
  <si>
    <t>Из них (из гр. 12)</t>
  </si>
  <si>
    <t>от сдачи имущества в аренду</t>
  </si>
  <si>
    <t>всего (сумма гр. 3, 11)</t>
  </si>
  <si>
    <t>в том числе</t>
  </si>
  <si>
    <t>от основных видов уставной деятельности</t>
  </si>
  <si>
    <t>от предприниматель-ской деятельности</t>
  </si>
  <si>
    <t>от благотворительной деятельности и целевые</t>
  </si>
  <si>
    <t>из них (из гр 15) родительских целевых взносов (пожертвования, и др средств за оплату обучения</t>
  </si>
  <si>
    <t>Общее число школ</t>
  </si>
  <si>
    <t>Общее число зданий (сум 10.11.12.)</t>
  </si>
  <si>
    <t>Число учебных комнат</t>
  </si>
  <si>
    <t>Число персональных компьютеров</t>
  </si>
  <si>
    <t>из них подключенных к интернет (из 16)</t>
  </si>
  <si>
    <t>Фортепиано</t>
  </si>
  <si>
    <t>Баян</t>
  </si>
  <si>
    <t>Аккордеон</t>
  </si>
  <si>
    <t>Домра</t>
  </si>
  <si>
    <t>Балалайка</t>
  </si>
  <si>
    <t>Гитара</t>
  </si>
  <si>
    <t>Гусли</t>
  </si>
  <si>
    <t>Флейта</t>
  </si>
  <si>
    <t>Гобой</t>
  </si>
  <si>
    <t>Кларнет</t>
  </si>
  <si>
    <t>Фагот</t>
  </si>
  <si>
    <t>Саксофон</t>
  </si>
  <si>
    <t>Труба</t>
  </si>
  <si>
    <t>Валторна</t>
  </si>
  <si>
    <t>Скрипка</t>
  </si>
  <si>
    <t>Виолончель</t>
  </si>
  <si>
    <t>Альт</t>
  </si>
  <si>
    <t>Арфа</t>
  </si>
  <si>
    <t>Синтезатор</t>
  </si>
  <si>
    <t>Хоровое отделение</t>
  </si>
  <si>
    <t>Фольклорное</t>
  </si>
  <si>
    <t>Сольное академическое</t>
  </si>
  <si>
    <t>Сольное народное</t>
  </si>
  <si>
    <t>ассигнования от учредителей</t>
  </si>
  <si>
    <t>ассигнова-ния из бюджетов других уровней</t>
  </si>
  <si>
    <t>из них (из 1)</t>
  </si>
  <si>
    <t>из общей численности штатных работников (из гр. 3)</t>
  </si>
  <si>
    <t>Численность руководителей и заместителей (из гр 1)</t>
  </si>
  <si>
    <t>из них имеют подготовку по использованию ИКТ (из гр 12)</t>
  </si>
  <si>
    <t>из числа руководителей (из гр, 12)</t>
  </si>
  <si>
    <t>численность преподавателей</t>
  </si>
  <si>
    <t>из них</t>
  </si>
  <si>
    <t>из числа штатных работников (из гр. 22)</t>
  </si>
  <si>
    <t>численность концертмейстеры</t>
  </si>
  <si>
    <t>из числа штатных работников (из гр. 35)</t>
  </si>
  <si>
    <t>Численность методистов (из гр 1)</t>
  </si>
  <si>
    <t xml:space="preserve">из них </t>
  </si>
  <si>
    <t>из общей численности штатных работников (из гр. 45)</t>
  </si>
  <si>
    <t>всего (сумма гр, 4,10)</t>
  </si>
  <si>
    <t>Израсходованно всего</t>
  </si>
  <si>
    <t>расходы на оплату труда</t>
  </si>
  <si>
    <t>на капитальный ремонт</t>
  </si>
  <si>
    <t>на приобретение оборудования</t>
  </si>
  <si>
    <t>на приобретение муз. Инструментов</t>
  </si>
  <si>
    <t>на приобретение учебной и методической литературы</t>
  </si>
  <si>
    <t>имеют подготовку по использованию ИКТ</t>
  </si>
  <si>
    <t>штатных работников</t>
  </si>
  <si>
    <t>работают на условиях штатного совместительства</t>
  </si>
  <si>
    <t>имеют образование</t>
  </si>
  <si>
    <t>имеют стаж работы</t>
  </si>
  <si>
    <t>из них имеют подготовку по использованию ИКТ (из гр 43)</t>
  </si>
  <si>
    <t>штатных</t>
  </si>
  <si>
    <t>на содержа-ние по смете</t>
  </si>
  <si>
    <t>из них (из гр, 4)</t>
  </si>
  <si>
    <t>другие поступле-ния</t>
  </si>
  <si>
    <t>Всего</t>
  </si>
  <si>
    <t>из них за счет собственных средств</t>
  </si>
  <si>
    <t>Федерального зн-я</t>
  </si>
  <si>
    <t>Регионального зн-я</t>
  </si>
  <si>
    <t>всего</t>
  </si>
  <si>
    <t>из них учебных комнат</t>
  </si>
  <si>
    <t>требуют кап. Ремонта</t>
  </si>
  <si>
    <t>аварийных</t>
  </si>
  <si>
    <t>в оперативном управлении</t>
  </si>
  <si>
    <t>Арендованных</t>
  </si>
  <si>
    <t>прочие</t>
  </si>
  <si>
    <t>Персональные компьютеры</t>
  </si>
  <si>
    <t>из них подключенных к интернет</t>
  </si>
  <si>
    <t>имеют собственный сайт, страничку</t>
  </si>
  <si>
    <t>высшее профессиональное</t>
  </si>
  <si>
    <t>среднее профессиональное</t>
  </si>
  <si>
    <t>другое</t>
  </si>
  <si>
    <t>до 5 лет</t>
  </si>
  <si>
    <t>от 5 до 10</t>
  </si>
  <si>
    <t>от 10 до 25</t>
  </si>
  <si>
    <t>свыше 25</t>
  </si>
  <si>
    <t>высшее проф.</t>
  </si>
  <si>
    <t>среднее проф</t>
  </si>
  <si>
    <t>на оплату труда</t>
  </si>
  <si>
    <t>на капитальный ремонт и реставрацию</t>
  </si>
  <si>
    <t>на приобретение музыкальных ниструментов</t>
  </si>
  <si>
    <t>приобретение учебной и методической литературы</t>
  </si>
  <si>
    <t>приобретение оборудования</t>
  </si>
  <si>
    <t>Детские школы искусств</t>
  </si>
  <si>
    <t>из них в сельской местности</t>
  </si>
  <si>
    <t>Детские музыкальные школы</t>
  </si>
  <si>
    <t>Детские художественные школы</t>
  </si>
  <si>
    <t>Итого по детским школам</t>
  </si>
  <si>
    <t>№</t>
  </si>
  <si>
    <t>Наименование программ</t>
  </si>
  <si>
    <t>ДШИ</t>
  </si>
  <si>
    <t>ДМШ</t>
  </si>
  <si>
    <t>ДХШ</t>
  </si>
  <si>
    <t>В сельской местности</t>
  </si>
  <si>
    <t>Всего учащихся на начало уч. Года</t>
  </si>
  <si>
    <t>Принято на 1-ый год обучения по ФГТ</t>
  </si>
  <si>
    <t>Принято на 1-ый год обучения (всего)</t>
  </si>
  <si>
    <t>Раздел</t>
  </si>
  <si>
    <t>Обучаются в выпускных классах (всего)</t>
  </si>
  <si>
    <t>Всего по ДШИ</t>
  </si>
  <si>
    <t>Всего по ДМШ</t>
  </si>
  <si>
    <t>Всего по ДХШ</t>
  </si>
  <si>
    <t>Обучаются по ФГТ (всего)</t>
  </si>
  <si>
    <t>Итого по территории</t>
  </si>
  <si>
    <t>Графа</t>
  </si>
  <si>
    <t>Из графы 8 школы расположенны в сельской местности</t>
  </si>
  <si>
    <t>Другие духовые инструменты</t>
  </si>
  <si>
    <t>Ударные инструменты</t>
  </si>
  <si>
    <t>Другие электронные инструменты</t>
  </si>
  <si>
    <t>Эстрадно-джазовое</t>
  </si>
  <si>
    <t>Изобразительное</t>
  </si>
  <si>
    <t>Хореографическое</t>
  </si>
  <si>
    <t>Театральное</t>
  </si>
  <si>
    <t>Декоративно-прикладное</t>
  </si>
  <si>
    <t>Фото искусство</t>
  </si>
  <si>
    <t>Прочие отделения и инструменты (не учтенные выше)</t>
  </si>
  <si>
    <t>СВОД</t>
  </si>
  <si>
    <t>Типы школ</t>
  </si>
  <si>
    <t>Руководящий состав</t>
  </si>
  <si>
    <r>
      <t xml:space="preserve">Концертмейстеры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концертмейстер)</t>
    </r>
  </si>
  <si>
    <r>
      <t xml:space="preserve">методисты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методист)</t>
    </r>
  </si>
  <si>
    <t>Численность работников всего (с учетом внешних совместителей)</t>
  </si>
  <si>
    <t>Численность штатного тех. состава</t>
  </si>
  <si>
    <t>Штатный персонал не учтенный в таблицах выше (бухгалтера, вахтеры, техники, и др.)</t>
  </si>
  <si>
    <t>штатный преподавательский состав</t>
  </si>
  <si>
    <r>
      <t xml:space="preserve">Преподаватели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преподаватель)</t>
    </r>
  </si>
  <si>
    <t>СТ. П. лист-1</t>
  </si>
  <si>
    <t>СТ. П. лист-2</t>
  </si>
  <si>
    <t>СТ. П. лист-3</t>
  </si>
  <si>
    <r>
      <t xml:space="preserve">Поступление финансовых средств за прошлый </t>
    </r>
    <r>
      <rPr>
        <sz val="18"/>
        <color rgb="FFC00000"/>
        <rFont val="Calibri"/>
        <family val="2"/>
        <charset val="204"/>
        <scheme val="minor"/>
      </rPr>
      <t>календарный</t>
    </r>
    <r>
      <rPr>
        <sz val="18"/>
        <color theme="1"/>
        <rFont val="Calibri"/>
        <family val="2"/>
        <charset val="204"/>
        <scheme val="minor"/>
      </rPr>
      <t xml:space="preserve"> год</t>
    </r>
  </si>
  <si>
    <t>Ст. Фин. Лист 1</t>
  </si>
  <si>
    <r>
      <t xml:space="preserve">Израсходованно финансовых средств за прошлый </t>
    </r>
    <r>
      <rPr>
        <sz val="18"/>
        <color rgb="FFC00000"/>
        <rFont val="Calibri"/>
        <family val="2"/>
        <charset val="204"/>
        <scheme val="minor"/>
      </rPr>
      <t>календарный</t>
    </r>
    <r>
      <rPr>
        <sz val="18"/>
        <color theme="1"/>
        <rFont val="Calibri"/>
        <family val="2"/>
        <charset val="204"/>
        <scheme val="minor"/>
      </rPr>
      <t xml:space="preserve"> год</t>
    </r>
  </si>
  <si>
    <t>Ст. Мт. Лист 1</t>
  </si>
  <si>
    <t>Материально-техническая база</t>
  </si>
  <si>
    <t>Ст. Кон. Лист1</t>
  </si>
  <si>
    <t>Ст. Кон. Лист 4</t>
  </si>
  <si>
    <t>Ст. Кон. Лист 3</t>
  </si>
  <si>
    <t>Ст. Кон. Лист 2</t>
  </si>
  <si>
    <t>Ст. Кон. Лист 5</t>
  </si>
  <si>
    <t>Наименование территории</t>
  </si>
  <si>
    <t>___________________________________</t>
  </si>
  <si>
    <t>(подпись)            МП</t>
  </si>
  <si>
    <t>(подпись)   МП</t>
  </si>
  <si>
    <t>№ графы</t>
  </si>
  <si>
    <t>в</t>
  </si>
  <si>
    <t>высшее по профилю преподаваемого предмета</t>
  </si>
  <si>
    <t>высшее профессиональное (любое)</t>
  </si>
  <si>
    <t>среднее профессиональное (любое)</t>
  </si>
  <si>
    <t>среднее по профилю преподаваемого предмета</t>
  </si>
  <si>
    <t>Потребность</t>
  </si>
  <si>
    <t>Специальность</t>
  </si>
  <si>
    <t>фортепианно</t>
  </si>
  <si>
    <t>народные инструменты (баян, аккордеон)</t>
  </si>
  <si>
    <t>духовые и ударные инструменты</t>
  </si>
  <si>
    <t>струнно-смычковые инструменты</t>
  </si>
  <si>
    <t xml:space="preserve">струнно-щипковые инструменты </t>
  </si>
  <si>
    <t>гитара</t>
  </si>
  <si>
    <t>хоровое дирижирование</t>
  </si>
  <si>
    <t>вокал</t>
  </si>
  <si>
    <t>художественное</t>
  </si>
  <si>
    <t>хореография</t>
  </si>
  <si>
    <t>теория</t>
  </si>
  <si>
    <t>театральное</t>
  </si>
  <si>
    <t>концертмейстеры</t>
  </si>
  <si>
    <t>Потребность в педагогических кадрах на 1 сентября текущего года</t>
  </si>
  <si>
    <t>Кол-во уч-ся на 1 кв. м. (в 1-у смену)</t>
  </si>
  <si>
    <t xml:space="preserve">из гр №2 являются памятниками истории и культуры </t>
  </si>
  <si>
    <t>Кол-во  филиалов</t>
  </si>
  <si>
    <t>Кол-во структурных подразделений</t>
  </si>
  <si>
    <t>наличие библиотеки</t>
  </si>
  <si>
    <t xml:space="preserve">Количество экземпляров учебников и учебно-методической литературы на 1 учащегося </t>
  </si>
  <si>
    <r>
      <t xml:space="preserve">Площадь помещений </t>
    </r>
    <r>
      <rPr>
        <sz val="14"/>
        <color rgb="FFC00000"/>
        <rFont val="Calibri"/>
        <family val="2"/>
        <charset val="204"/>
        <scheme val="minor"/>
      </rPr>
      <t>в тыс. кв. м.</t>
    </r>
  </si>
  <si>
    <r>
      <t>из общего числа школ имеют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C00000"/>
        <rFont val="Calibri"/>
        <family val="2"/>
        <charset val="204"/>
        <scheme val="minor"/>
      </rPr>
      <t>(из графы №1)</t>
    </r>
  </si>
  <si>
    <r>
      <t xml:space="preserve">из числа общего числа зданий </t>
    </r>
    <r>
      <rPr>
        <sz val="14"/>
        <color rgb="FFC00000"/>
        <rFont val="Calibri"/>
        <family val="2"/>
        <charset val="204"/>
        <scheme val="minor"/>
      </rPr>
      <t>(из графы №2)</t>
    </r>
  </si>
  <si>
    <t>МТ1</t>
  </si>
  <si>
    <t>МТ2</t>
  </si>
  <si>
    <t>МТ3</t>
  </si>
  <si>
    <t>МТ4</t>
  </si>
  <si>
    <t>МТ5</t>
  </si>
  <si>
    <t>Форма владения</t>
  </si>
  <si>
    <t>Кол-во школ</t>
  </si>
  <si>
    <t>Кол-во филиалов</t>
  </si>
  <si>
    <t>Контингент сотрудников</t>
  </si>
  <si>
    <t>Контингент учащихся</t>
  </si>
  <si>
    <t>Район</t>
  </si>
  <si>
    <t xml:space="preserve">ДШИ </t>
  </si>
  <si>
    <t>Педагогических работников</t>
  </si>
  <si>
    <t>Преподаватели, концертмейстеры, методисты (с учетом внешних совместителей)</t>
  </si>
  <si>
    <t>Руководители</t>
  </si>
  <si>
    <t>По состоянию на 1.09.2015 г.</t>
  </si>
  <si>
    <t>ТЕРРИТОРИЯ</t>
  </si>
  <si>
    <r>
      <t xml:space="preserve">Данную таблицу распечатывать  и сдавать с отчетом </t>
    </r>
    <r>
      <rPr>
        <b/>
        <sz val="14"/>
        <color rgb="FFFF0000"/>
        <rFont val="Calibri"/>
        <family val="2"/>
        <charset val="204"/>
        <scheme val="minor"/>
      </rPr>
      <t>НЕ НУЖНО!!!</t>
    </r>
  </si>
  <si>
    <t>Цифры, указанные в данной таблице, (при условии, что отчет составлялся Вами в Excel 2007 и более поздних версиях) будут направленны ГБУ РО «Облметодцентр»-ом в Облстат. Именно эти цифры будет сверять областная статистика в конце учебного года.</t>
  </si>
  <si>
    <t>Территория</t>
  </si>
  <si>
    <t>кол-во образовательных направлений</t>
  </si>
  <si>
    <t>% охвата</t>
  </si>
  <si>
    <t>%</t>
  </si>
  <si>
    <t>% выпускников от контингента</t>
  </si>
  <si>
    <t>кол-во выпускников на 01.июня текущего календарного года</t>
  </si>
  <si>
    <t>стоимость на 1-го учящегося (сумма в т. руб)</t>
  </si>
  <si>
    <t>Кол-во набранных балов +</t>
  </si>
  <si>
    <t>Контингент учащихся СОШ с 1-го по 9 класс</t>
  </si>
  <si>
    <t>лист №1</t>
  </si>
  <si>
    <t>Информация для подведения итогов работы детских школ искусств</t>
  </si>
  <si>
    <t>% обучающихся по предпрофессиональным программам</t>
  </si>
  <si>
    <t xml:space="preserve">кол-во поступивших </t>
  </si>
  <si>
    <t>% поступивших в профессиональные образовательные учреждения</t>
  </si>
  <si>
    <t>% пед. работников с высшим обр.</t>
  </si>
  <si>
    <t>% пед. работников имеющих  первую и высшую категориии по состоянию на 01. сентября текущего г.</t>
  </si>
  <si>
    <t>Кон-ль гр 3 по стажу.</t>
  </si>
  <si>
    <t>Кон-ль гр 3 по образованию.</t>
  </si>
  <si>
    <t>Контингент учащихся на начало нового учебного года.</t>
  </si>
  <si>
    <t>Характеристика сотрудников на начало нового учебного года.</t>
  </si>
  <si>
    <t>Заведующий "Отдел культуры Администрации Целинского района"            Голосная Т.М.</t>
  </si>
  <si>
    <t>Заведующий "Отдел культуры Администрации Целинского района"                      Голосная Т.М.</t>
  </si>
  <si>
    <t>Заведующий "Отдел культуры Администрации Целинского района"  Голосная Т.М.</t>
  </si>
  <si>
    <t>Целинский район</t>
  </si>
  <si>
    <t>Заведующий "Отдел культуры Администрации Целинского района"                                                      Голосная Т.М.</t>
  </si>
  <si>
    <t>Заведующий "Отдел культуры Администрации Целинского района" Голосная Т.М.</t>
  </si>
  <si>
    <t xml:space="preserve"> </t>
  </si>
  <si>
    <t>Свод годовых сведений о детских школах искусств на 01 сентября 2016года.</t>
  </si>
  <si>
    <t xml:space="preserve">ЦЕЛИНСКИЙ      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</si>
</sst>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FFFF00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rgb="FFC0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Constantia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3" tint="-0.499984740745262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FF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AE5BD"/>
        <bgColor indexed="64"/>
      </patternFill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E3A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11" fillId="11" borderId="0" applyNumberFormat="0" applyBorder="0" applyAlignment="0" applyProtection="0"/>
  </cellStyleXfs>
  <cellXfs count="497">
    <xf numFmtId="0" fontId="0" fillId="0" borderId="0" xfId="0"/>
    <xf numFmtId="0" fontId="6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6" fillId="3" borderId="51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17" xfId="0" applyBorder="1" applyProtection="1">
      <protection locked="0"/>
    </xf>
    <xf numFmtId="0" fontId="0" fillId="6" borderId="27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38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48" xfId="0" applyFill="1" applyBorder="1" applyProtection="1">
      <protection hidden="1"/>
    </xf>
    <xf numFmtId="0" fontId="0" fillId="6" borderId="49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3" borderId="58" xfId="0" applyFill="1" applyBorder="1" applyProtection="1">
      <protection hidden="1"/>
    </xf>
    <xf numFmtId="0" fontId="0" fillId="3" borderId="59" xfId="0" applyFill="1" applyBorder="1" applyProtection="1">
      <protection hidden="1"/>
    </xf>
    <xf numFmtId="0" fontId="0" fillId="6" borderId="58" xfId="0" applyFill="1" applyBorder="1" applyProtection="1">
      <protection hidden="1"/>
    </xf>
    <xf numFmtId="0" fontId="0" fillId="6" borderId="60" xfId="0" applyFill="1" applyBorder="1" applyProtection="1"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9" borderId="56" xfId="0" applyFill="1" applyBorder="1" applyAlignment="1" applyProtection="1">
      <alignment horizontal="center" vertical="center"/>
      <protection hidden="1"/>
    </xf>
    <xf numFmtId="0" fontId="0" fillId="9" borderId="45" xfId="0" applyFill="1" applyBorder="1" applyAlignment="1" applyProtection="1">
      <alignment horizontal="center" vertical="center"/>
      <protection hidden="1"/>
    </xf>
    <xf numFmtId="0" fontId="0" fillId="9" borderId="21" xfId="0" applyFill="1" applyBorder="1" applyAlignment="1" applyProtection="1">
      <alignment horizontal="center" vertical="center" wrapText="1"/>
      <protection hidden="1"/>
    </xf>
    <xf numFmtId="0" fontId="0" fillId="9" borderId="64" xfId="0" applyFill="1" applyBorder="1" applyAlignment="1" applyProtection="1">
      <alignment horizontal="center" vertical="center" wrapText="1"/>
      <protection hidden="1"/>
    </xf>
    <xf numFmtId="0" fontId="0" fillId="9" borderId="32" xfId="0" applyFill="1" applyBorder="1" applyAlignment="1" applyProtection="1">
      <alignment horizontal="center" vertical="center" wrapText="1"/>
      <protection hidden="1"/>
    </xf>
    <xf numFmtId="0" fontId="0" fillId="9" borderId="33" xfId="0" applyFill="1" applyBorder="1" applyAlignment="1" applyProtection="1">
      <alignment horizontal="center" vertical="center" wrapText="1"/>
      <protection hidden="1"/>
    </xf>
    <xf numFmtId="0" fontId="1" fillId="10" borderId="49" xfId="1" applyFill="1" applyBorder="1" applyAlignment="1" applyProtection="1">
      <alignment horizontal="center" vertical="center" wrapText="1"/>
      <protection hidden="1"/>
    </xf>
    <xf numFmtId="0" fontId="0" fillId="10" borderId="27" xfId="0" applyFill="1" applyBorder="1" applyAlignment="1" applyProtection="1">
      <alignment vertical="center"/>
      <protection hidden="1"/>
    </xf>
    <xf numFmtId="0" fontId="0" fillId="10" borderId="11" xfId="0" applyFill="1" applyBorder="1" applyAlignment="1" applyProtection="1">
      <alignment vertical="center"/>
      <protection hidden="1"/>
    </xf>
    <xf numFmtId="0" fontId="0" fillId="10" borderId="34" xfId="0" applyFill="1" applyBorder="1" applyAlignment="1" applyProtection="1">
      <alignment vertical="center"/>
      <protection hidden="1"/>
    </xf>
    <xf numFmtId="0" fontId="0" fillId="10" borderId="35" xfId="0" applyFill="1" applyBorder="1" applyAlignment="1" applyProtection="1">
      <alignment vertical="center"/>
      <protection hidden="1"/>
    </xf>
    <xf numFmtId="0" fontId="0" fillId="10" borderId="48" xfId="0" applyFill="1" applyBorder="1" applyAlignment="1" applyProtection="1">
      <alignment vertical="center"/>
      <protection hidden="1"/>
    </xf>
    <xf numFmtId="0" fontId="0" fillId="10" borderId="50" xfId="0" applyFill="1" applyBorder="1" applyAlignment="1" applyProtection="1">
      <alignment vertical="center"/>
      <protection hidden="1"/>
    </xf>
    <xf numFmtId="0" fontId="0" fillId="6" borderId="61" xfId="0" applyFill="1" applyBorder="1" applyProtection="1">
      <protection hidden="1"/>
    </xf>
    <xf numFmtId="0" fontId="0" fillId="6" borderId="63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3" borderId="62" xfId="0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0" fillId="3" borderId="61" xfId="0" applyFill="1" applyBorder="1" applyProtection="1">
      <protection hidden="1"/>
    </xf>
    <xf numFmtId="0" fontId="0" fillId="3" borderId="62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9" xfId="0" applyFill="1" applyBorder="1" applyProtection="1">
      <protection hidden="1"/>
    </xf>
    <xf numFmtId="0" fontId="0" fillId="3" borderId="47" xfId="0" applyFill="1" applyBorder="1" applyAlignment="1" applyProtection="1">
      <alignment horizontal="left" vertical="center"/>
      <protection hidden="1"/>
    </xf>
    <xf numFmtId="0" fontId="0" fillId="6" borderId="67" xfId="0" applyFill="1" applyBorder="1" applyProtection="1">
      <protection hidden="1"/>
    </xf>
    <xf numFmtId="0" fontId="0" fillId="3" borderId="26" xfId="0" applyFill="1" applyBorder="1" applyProtection="1">
      <protection hidden="1"/>
    </xf>
    <xf numFmtId="0" fontId="0" fillId="3" borderId="63" xfId="0" applyFill="1" applyBorder="1" applyProtection="1">
      <protection hidden="1"/>
    </xf>
    <xf numFmtId="0" fontId="6" fillId="3" borderId="46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0" fillId="6" borderId="54" xfId="0" applyFill="1" applyBorder="1" applyProtection="1"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/>
    <xf numFmtId="0" fontId="0" fillId="3" borderId="58" xfId="0" applyFill="1" applyBorder="1" applyAlignment="1" applyProtection="1">
      <alignment horizontal="right" vertical="center"/>
      <protection hidden="1"/>
    </xf>
    <xf numFmtId="0" fontId="0" fillId="3" borderId="59" xfId="0" applyFill="1" applyBorder="1" applyAlignment="1" applyProtection="1">
      <alignment horizontal="right" vertical="center"/>
      <protection hidden="1"/>
    </xf>
    <xf numFmtId="0" fontId="9" fillId="4" borderId="44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0" fillId="10" borderId="51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Protection="1">
      <protection hidden="1"/>
    </xf>
    <xf numFmtId="0" fontId="0" fillId="3" borderId="10" xfId="0" applyFill="1" applyBorder="1" applyAlignment="1" applyProtection="1">
      <protection hidden="1"/>
    </xf>
    <xf numFmtId="0" fontId="0" fillId="3" borderId="34" xfId="0" applyFill="1" applyBorder="1" applyProtection="1">
      <protection hidden="1"/>
    </xf>
    <xf numFmtId="0" fontId="0" fillId="3" borderId="26" xfId="0" applyFill="1" applyBorder="1" applyAlignment="1" applyProtection="1">
      <protection hidden="1"/>
    </xf>
    <xf numFmtId="0" fontId="0" fillId="3" borderId="48" xfId="0" applyFill="1" applyBorder="1" applyProtection="1">
      <protection hidden="1"/>
    </xf>
    <xf numFmtId="0" fontId="0" fillId="3" borderId="49" xfId="0" applyFill="1" applyBorder="1" applyAlignment="1" applyProtection="1">
      <protection hidden="1"/>
    </xf>
    <xf numFmtId="0" fontId="0" fillId="3" borderId="10" xfId="0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0" borderId="0" xfId="0" applyProtection="1">
      <protection hidden="1"/>
    </xf>
    <xf numFmtId="0" fontId="8" fillId="4" borderId="52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24" xfId="0" applyBorder="1" applyAlignment="1" applyProtection="1">
      <protection hidden="1"/>
    </xf>
    <xf numFmtId="0" fontId="0" fillId="4" borderId="55" xfId="0" applyFill="1" applyBorder="1" applyAlignment="1" applyProtection="1"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0" fillId="2" borderId="28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3" borderId="37" xfId="0" applyFill="1" applyBorder="1" applyProtection="1">
      <protection hidden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3" borderId="11" xfId="0" applyFill="1" applyBorder="1" applyProtection="1">
      <protection hidden="1"/>
    </xf>
    <xf numFmtId="0" fontId="0" fillId="3" borderId="35" xfId="0" applyFill="1" applyBorder="1" applyProtection="1">
      <protection hidden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3" borderId="29" xfId="0" applyFill="1" applyBorder="1"/>
    <xf numFmtId="0" fontId="0" fillId="8" borderId="10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8" borderId="49" xfId="0" applyFill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hidden="1"/>
    </xf>
    <xf numFmtId="0" fontId="22" fillId="14" borderId="45" xfId="0" applyFont="1" applyFill="1" applyBorder="1" applyAlignment="1" applyProtection="1">
      <alignment horizontal="center" vertical="center"/>
      <protection hidden="1"/>
    </xf>
    <xf numFmtId="0" fontId="22" fillId="14" borderId="21" xfId="0" applyFont="1" applyFill="1" applyBorder="1" applyAlignment="1" applyProtection="1">
      <alignment horizontal="center" vertical="center"/>
      <protection hidden="1"/>
    </xf>
    <xf numFmtId="0" fontId="9" fillId="15" borderId="49" xfId="0" applyFont="1" applyFill="1" applyBorder="1" applyAlignment="1" applyProtection="1">
      <alignment horizontal="center" vertical="center" wrapText="1"/>
      <protection hidden="1"/>
    </xf>
    <xf numFmtId="0" fontId="0" fillId="16" borderId="10" xfId="0" applyFill="1" applyBorder="1" applyProtection="1">
      <protection hidden="1"/>
    </xf>
    <xf numFmtId="0" fontId="0" fillId="16" borderId="49" xfId="0" applyFill="1" applyBorder="1" applyProtection="1">
      <protection hidden="1"/>
    </xf>
    <xf numFmtId="0" fontId="0" fillId="16" borderId="61" xfId="0" applyFill="1" applyBorder="1" applyProtection="1">
      <protection hidden="1"/>
    </xf>
    <xf numFmtId="0" fontId="0" fillId="16" borderId="27" xfId="0" applyFill="1" applyBorder="1" applyProtection="1">
      <protection hidden="1"/>
    </xf>
    <xf numFmtId="0" fontId="0" fillId="16" borderId="11" xfId="0" applyFill="1" applyBorder="1" applyProtection="1">
      <protection hidden="1"/>
    </xf>
    <xf numFmtId="0" fontId="0" fillId="16" borderId="63" xfId="0" applyFill="1" applyBorder="1" applyProtection="1">
      <protection hidden="1"/>
    </xf>
    <xf numFmtId="0" fontId="0" fillId="16" borderId="48" xfId="0" applyFill="1" applyBorder="1" applyProtection="1">
      <protection hidden="1"/>
    </xf>
    <xf numFmtId="0" fontId="0" fillId="16" borderId="50" xfId="0" applyFill="1" applyBorder="1" applyProtection="1">
      <protection hidden="1"/>
    </xf>
    <xf numFmtId="0" fontId="0" fillId="16" borderId="40" xfId="0" applyFill="1" applyBorder="1" applyProtection="1">
      <protection hidden="1"/>
    </xf>
    <xf numFmtId="0" fontId="0" fillId="16" borderId="54" xfId="0" applyFill="1" applyBorder="1" applyProtection="1">
      <protection hidden="1"/>
    </xf>
    <xf numFmtId="2" fontId="0" fillId="16" borderId="10" xfId="0" applyNumberFormat="1" applyFill="1" applyBorder="1" applyProtection="1">
      <protection hidden="1"/>
    </xf>
    <xf numFmtId="2" fontId="0" fillId="16" borderId="49" xfId="0" applyNumberFormat="1" applyFill="1" applyBorder="1" applyProtection="1">
      <protection hidden="1"/>
    </xf>
    <xf numFmtId="0" fontId="0" fillId="0" borderId="28" xfId="0" applyBorder="1"/>
    <xf numFmtId="0" fontId="26" fillId="0" borderId="0" xfId="0" applyFont="1" applyAlignment="1">
      <alignment vertical="top"/>
    </xf>
    <xf numFmtId="0" fontId="0" fillId="8" borderId="58" xfId="0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40" xfId="0" applyFill="1" applyBorder="1" applyProtection="1">
      <protection locked="0"/>
    </xf>
    <xf numFmtId="0" fontId="0" fillId="8" borderId="59" xfId="0" applyFill="1" applyBorder="1" applyProtection="1">
      <protection hidden="1"/>
    </xf>
    <xf numFmtId="0" fontId="0" fillId="8" borderId="18" xfId="0" applyFill="1" applyBorder="1" applyProtection="1">
      <protection hidden="1"/>
    </xf>
    <xf numFmtId="0" fontId="0" fillId="8" borderId="46" xfId="0" applyFill="1" applyBorder="1" applyProtection="1">
      <protection locked="0"/>
    </xf>
    <xf numFmtId="0" fontId="0" fillId="8" borderId="60" xfId="0" applyFill="1" applyBorder="1" applyProtection="1">
      <protection hidden="1"/>
    </xf>
    <xf numFmtId="0" fontId="0" fillId="8" borderId="53" xfId="0" applyFill="1" applyBorder="1" applyProtection="1">
      <protection hidden="1"/>
    </xf>
    <xf numFmtId="0" fontId="0" fillId="8" borderId="54" xfId="0" applyFill="1" applyBorder="1" applyProtection="1">
      <protection locked="0"/>
    </xf>
    <xf numFmtId="0" fontId="0" fillId="8" borderId="68" xfId="0" applyFill="1" applyBorder="1" applyProtection="1">
      <protection hidden="1"/>
    </xf>
    <xf numFmtId="0" fontId="0" fillId="8" borderId="15" xfId="0" applyFill="1" applyBorder="1" applyProtection="1">
      <protection hidden="1"/>
    </xf>
    <xf numFmtId="49" fontId="0" fillId="0" borderId="31" xfId="0" applyNumberFormat="1" applyBorder="1" applyProtection="1"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0" fillId="0" borderId="7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3" borderId="49" xfId="0" applyFill="1" applyBorder="1" applyAlignment="1" applyProtection="1">
      <alignment horizontal="center" vertical="center" wrapText="1"/>
      <protection hidden="1"/>
    </xf>
    <xf numFmtId="0" fontId="0" fillId="3" borderId="54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33" fillId="5" borderId="8" xfId="0" applyFont="1" applyFill="1" applyBorder="1" applyAlignment="1" applyProtection="1">
      <alignment horizontal="center" vertical="center"/>
      <protection hidden="1"/>
    </xf>
    <xf numFmtId="0" fontId="33" fillId="5" borderId="55" xfId="0" applyFont="1" applyFill="1" applyBorder="1" applyAlignment="1" applyProtection="1">
      <alignment horizontal="center" vertical="center"/>
      <protection hidden="1"/>
    </xf>
    <xf numFmtId="0" fontId="33" fillId="5" borderId="45" xfId="0" applyFont="1" applyFill="1" applyBorder="1" applyAlignment="1" applyProtection="1">
      <alignment horizontal="center" vertical="center"/>
      <protection hidden="1"/>
    </xf>
    <xf numFmtId="0" fontId="33" fillId="5" borderId="21" xfId="0" applyFont="1" applyFill="1" applyBorder="1" applyAlignment="1" applyProtection="1">
      <alignment horizontal="center" vertical="center" wrapText="1"/>
      <protection hidden="1"/>
    </xf>
    <xf numFmtId="0" fontId="33" fillId="5" borderId="64" xfId="0" applyFont="1" applyFill="1" applyBorder="1" applyAlignment="1" applyProtection="1">
      <alignment horizontal="center" vertical="center" wrapText="1"/>
      <protection hidden="1"/>
    </xf>
    <xf numFmtId="0" fontId="33" fillId="5" borderId="32" xfId="0" applyFont="1" applyFill="1" applyBorder="1" applyAlignment="1" applyProtection="1">
      <alignment horizontal="center" vertical="center" wrapText="1"/>
      <protection hidden="1"/>
    </xf>
    <xf numFmtId="0" fontId="33" fillId="5" borderId="33" xfId="0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5" fillId="12" borderId="28" xfId="0" applyFont="1" applyFill="1" applyBorder="1" applyAlignment="1">
      <alignment horizontal="center" vertical="center"/>
    </xf>
    <xf numFmtId="0" fontId="35" fillId="12" borderId="29" xfId="0" applyFont="1" applyFill="1" applyBorder="1" applyAlignment="1">
      <alignment horizontal="center" vertical="center"/>
    </xf>
    <xf numFmtId="0" fontId="35" fillId="12" borderId="29" xfId="0" applyFont="1" applyFill="1" applyBorder="1" applyAlignment="1">
      <alignment horizontal="center" vertical="center" wrapText="1"/>
    </xf>
    <xf numFmtId="0" fontId="35" fillId="12" borderId="31" xfId="0" applyFont="1" applyFill="1" applyBorder="1" applyAlignment="1">
      <alignment horizontal="center" vertical="center" wrapText="1"/>
    </xf>
    <xf numFmtId="0" fontId="34" fillId="12" borderId="52" xfId="0" applyFont="1" applyFill="1" applyBorder="1" applyAlignment="1">
      <alignment horizontal="center" vertical="center" wrapText="1"/>
    </xf>
    <xf numFmtId="0" fontId="35" fillId="12" borderId="28" xfId="0" applyFont="1" applyFill="1" applyBorder="1" applyAlignment="1">
      <alignment horizontal="center" vertical="center" wrapText="1"/>
    </xf>
    <xf numFmtId="0" fontId="35" fillId="12" borderId="30" xfId="0" applyFont="1" applyFill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1" xfId="0" applyBorder="1" applyProtection="1">
      <protection locked="0"/>
    </xf>
    <xf numFmtId="164" fontId="0" fillId="3" borderId="30" xfId="0" applyNumberFormat="1" applyFill="1" applyBorder="1" applyProtection="1">
      <protection hidden="1"/>
    </xf>
    <xf numFmtId="164" fontId="0" fillId="3" borderId="71" xfId="0" applyNumberFormat="1" applyFill="1" applyBorder="1" applyAlignment="1" applyProtection="1">
      <alignment horizontal="center" vertical="center"/>
      <protection hidden="1"/>
    </xf>
    <xf numFmtId="164" fontId="0" fillId="3" borderId="75" xfId="0" applyNumberFormat="1" applyFill="1" applyBorder="1" applyAlignment="1" applyProtection="1">
      <alignment horizontal="center" vertical="center"/>
      <protection hidden="1"/>
    </xf>
    <xf numFmtId="164" fontId="32" fillId="17" borderId="57" xfId="0" applyNumberFormat="1" applyFont="1" applyFill="1" applyBorder="1" applyProtection="1">
      <protection hidden="1"/>
    </xf>
    <xf numFmtId="0" fontId="0" fillId="3" borderId="71" xfId="0" applyNumberFormat="1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24" fillId="3" borderId="40" xfId="2" applyFont="1" applyFill="1" applyBorder="1" applyAlignment="1" applyProtection="1">
      <alignment horizontal="center" vertical="center" wrapText="1"/>
      <protection hidden="1"/>
    </xf>
    <xf numFmtId="0" fontId="0" fillId="3" borderId="55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6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7" xfId="0" applyFill="1" applyBorder="1" applyProtection="1">
      <protection hidden="1"/>
    </xf>
    <xf numFmtId="0" fontId="0" fillId="3" borderId="24" xfId="0" applyFill="1" applyBorder="1" applyProtection="1"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12" borderId="8" xfId="0" applyFill="1" applyBorder="1" applyProtection="1">
      <protection hidden="1"/>
    </xf>
    <xf numFmtId="0" fontId="16" fillId="13" borderId="23" xfId="0" applyFont="1" applyFill="1" applyBorder="1" applyProtection="1">
      <protection hidden="1"/>
    </xf>
    <xf numFmtId="0" fontId="0" fillId="12" borderId="22" xfId="0" applyFill="1" applyBorder="1" applyProtection="1">
      <protection hidden="1"/>
    </xf>
    <xf numFmtId="0" fontId="16" fillId="13" borderId="73" xfId="0" applyFont="1" applyFill="1" applyBorder="1" applyProtection="1">
      <protection hidden="1"/>
    </xf>
    <xf numFmtId="0" fontId="0" fillId="3" borderId="51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0" fillId="8" borderId="16" xfId="0" applyFill="1" applyBorder="1" applyProtection="1">
      <protection locked="0"/>
    </xf>
    <xf numFmtId="0" fontId="0" fillId="3" borderId="17" xfId="0" applyFill="1" applyBorder="1" applyProtection="1">
      <protection hidden="1"/>
    </xf>
    <xf numFmtId="0" fontId="0" fillId="6" borderId="40" xfId="0" applyFill="1" applyBorder="1" applyProtection="1">
      <protection hidden="1"/>
    </xf>
    <xf numFmtId="0" fontId="16" fillId="13" borderId="1" xfId="0" applyFont="1" applyFill="1" applyBorder="1" applyProtection="1">
      <protection hidden="1"/>
    </xf>
    <xf numFmtId="0" fontId="16" fillId="13" borderId="33" xfId="0" applyFont="1" applyFill="1" applyBorder="1" applyProtection="1">
      <protection hidden="1"/>
    </xf>
    <xf numFmtId="0" fontId="9" fillId="15" borderId="21" xfId="0" applyFont="1" applyFill="1" applyBorder="1" applyAlignment="1" applyProtection="1">
      <alignment horizontal="center" vertical="center" wrapText="1"/>
      <protection hidden="1"/>
    </xf>
    <xf numFmtId="0" fontId="9" fillId="15" borderId="71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6" fillId="3" borderId="38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6" fillId="3" borderId="46" xfId="0" applyFont="1" applyFill="1" applyBorder="1" applyAlignment="1" applyProtection="1">
      <alignment horizontal="center" vertical="center" wrapText="1"/>
      <protection hidden="1"/>
    </xf>
    <xf numFmtId="0" fontId="6" fillId="3" borderId="47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71" xfId="0" applyFont="1" applyFill="1" applyBorder="1" applyAlignment="1" applyProtection="1">
      <alignment horizontal="center" vertical="center" wrapText="1"/>
      <protection hidden="1"/>
    </xf>
    <xf numFmtId="0" fontId="6" fillId="3" borderId="4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6" xfId="0" applyFont="1" applyFill="1" applyBorder="1" applyAlignment="1" applyProtection="1">
      <alignment horizontal="center" vertical="center" wrapText="1"/>
      <protection hidden="1"/>
    </xf>
    <xf numFmtId="0" fontId="6" fillId="3" borderId="64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45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16" borderId="48" xfId="0" applyFill="1" applyBorder="1" applyAlignment="1" applyProtection="1">
      <alignment horizontal="left"/>
      <protection hidden="1"/>
    </xf>
    <xf numFmtId="0" fontId="0" fillId="16" borderId="54" xfId="0" applyFill="1" applyBorder="1" applyAlignment="1" applyProtection="1">
      <alignment horizontal="left"/>
      <protection hidden="1"/>
    </xf>
    <xf numFmtId="0" fontId="0" fillId="3" borderId="34" xfId="0" applyFill="1" applyBorder="1" applyAlignment="1" applyProtection="1">
      <alignment horizontal="left" vertical="center"/>
      <protection hidden="1"/>
    </xf>
    <xf numFmtId="0" fontId="0" fillId="3" borderId="46" xfId="0" applyFill="1" applyBorder="1" applyAlignment="1" applyProtection="1">
      <alignment horizontal="left" vertical="center"/>
      <protection hidden="1"/>
    </xf>
    <xf numFmtId="0" fontId="0" fillId="3" borderId="34" xfId="0" applyFill="1" applyBorder="1" applyAlignment="1" applyProtection="1">
      <alignment horizontal="right" vertical="center"/>
      <protection hidden="1"/>
    </xf>
    <xf numFmtId="0" fontId="0" fillId="3" borderId="46" xfId="0" applyFill="1" applyBorder="1" applyAlignment="1" applyProtection="1">
      <alignment horizontal="right" vertical="center"/>
      <protection hidden="1"/>
    </xf>
    <xf numFmtId="0" fontId="0" fillId="16" borderId="27" xfId="0" applyFill="1" applyBorder="1" applyAlignment="1" applyProtection="1">
      <alignment horizontal="left"/>
      <protection hidden="1"/>
    </xf>
    <xf numFmtId="0" fontId="0" fillId="16" borderId="40" xfId="0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left" vertical="center"/>
      <protection hidden="1"/>
    </xf>
    <xf numFmtId="0" fontId="0" fillId="3" borderId="40" xfId="0" applyFill="1" applyBorder="1" applyAlignment="1" applyProtection="1">
      <alignment horizontal="left" vertical="center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6" fillId="3" borderId="35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 textRotation="90"/>
      <protection hidden="1"/>
    </xf>
    <xf numFmtId="0" fontId="3" fillId="3" borderId="56" xfId="0" applyFont="1" applyFill="1" applyBorder="1" applyAlignment="1" applyProtection="1">
      <alignment horizontal="center" vertical="center" textRotation="90"/>
      <protection hidden="1"/>
    </xf>
    <xf numFmtId="0" fontId="3" fillId="3" borderId="57" xfId="0" applyFont="1" applyFill="1" applyBorder="1" applyAlignment="1" applyProtection="1">
      <alignment horizontal="center" vertical="center" textRotation="90"/>
      <protection hidden="1"/>
    </xf>
    <xf numFmtId="0" fontId="6" fillId="3" borderId="37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wrapText="1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6" fillId="3" borderId="48" xfId="0" applyFont="1" applyFill="1" applyBorder="1" applyAlignment="1" applyProtection="1">
      <alignment horizontal="center" vertical="center" wrapText="1"/>
      <protection hidden="1"/>
    </xf>
    <xf numFmtId="0" fontId="6" fillId="3" borderId="38" xfId="0" applyFont="1" applyFill="1" applyBorder="1" applyAlignment="1" applyProtection="1">
      <alignment horizontal="center" wrapText="1"/>
      <protection hidden="1"/>
    </xf>
    <xf numFmtId="0" fontId="6" fillId="3" borderId="26" xfId="0" applyFont="1" applyFill="1" applyBorder="1" applyAlignment="1" applyProtection="1">
      <alignment horizontal="center" wrapText="1"/>
      <protection hidden="1"/>
    </xf>
    <xf numFmtId="0" fontId="0" fillId="0" borderId="8" xfId="0" applyBorder="1" applyAlignment="1">
      <alignment horizontal="right" vertical="center"/>
    </xf>
    <xf numFmtId="0" fontId="1" fillId="10" borderId="10" xfId="1" applyFill="1" applyBorder="1" applyAlignment="1" applyProtection="1">
      <alignment horizontal="center" vertical="center"/>
      <protection hidden="1"/>
    </xf>
    <xf numFmtId="0" fontId="1" fillId="10" borderId="40" xfId="1" applyFill="1" applyBorder="1" applyAlignment="1" applyProtection="1">
      <alignment horizontal="center" vertical="center"/>
      <protection hidden="1"/>
    </xf>
    <xf numFmtId="0" fontId="1" fillId="10" borderId="27" xfId="1" applyFill="1" applyBorder="1" applyAlignment="1" applyProtection="1">
      <alignment horizontal="center" vertical="center" wrapText="1"/>
      <protection hidden="1"/>
    </xf>
    <xf numFmtId="0" fontId="1" fillId="10" borderId="51" xfId="1" applyFill="1" applyBorder="1" applyAlignment="1" applyProtection="1">
      <alignment horizontal="center" vertical="center" wrapText="1"/>
      <protection hidden="1"/>
    </xf>
    <xf numFmtId="0" fontId="1" fillId="10" borderId="11" xfId="1" applyFill="1" applyBorder="1" applyAlignment="1" applyProtection="1">
      <alignment horizontal="center" vertical="center" wrapText="1"/>
      <protection hidden="1"/>
    </xf>
    <xf numFmtId="0" fontId="1" fillId="10" borderId="17" xfId="1" applyFill="1" applyBorder="1" applyAlignment="1" applyProtection="1">
      <alignment horizontal="center" vertical="center" wrapText="1"/>
      <protection hidden="1"/>
    </xf>
    <xf numFmtId="0" fontId="1" fillId="10" borderId="48" xfId="1" applyFill="1" applyBorder="1" applyAlignment="1" applyProtection="1">
      <alignment horizontal="center" vertical="center" wrapText="1"/>
      <protection hidden="1"/>
    </xf>
    <xf numFmtId="0" fontId="1" fillId="10" borderId="50" xfId="1" applyFill="1" applyBorder="1" applyAlignment="1" applyProtection="1">
      <alignment horizontal="center" vertical="center" wrapText="1"/>
      <protection hidden="1"/>
    </xf>
    <xf numFmtId="0" fontId="0" fillId="10" borderId="61" xfId="0" applyFill="1" applyBorder="1" applyAlignment="1" applyProtection="1">
      <alignment horizontal="center" vertical="center"/>
      <protection hidden="1"/>
    </xf>
    <xf numFmtId="0" fontId="0" fillId="10" borderId="62" xfId="0" applyFill="1" applyBorder="1" applyAlignment="1" applyProtection="1">
      <alignment horizontal="center" vertical="center"/>
      <protection hidden="1"/>
    </xf>
    <xf numFmtId="0" fontId="0" fillId="10" borderId="63" xfId="0" applyFill="1" applyBorder="1" applyAlignment="1" applyProtection="1">
      <alignment horizontal="center" vertical="center"/>
      <protection hidden="1"/>
    </xf>
    <xf numFmtId="0" fontId="1" fillId="10" borderId="1" xfId="1" applyFill="1" applyBorder="1" applyAlignment="1" applyProtection="1">
      <alignment horizontal="center" vertical="center"/>
      <protection hidden="1"/>
    </xf>
    <xf numFmtId="0" fontId="1" fillId="10" borderId="23" xfId="1" applyFill="1" applyBorder="1" applyAlignment="1" applyProtection="1">
      <alignment horizontal="center" vertical="center"/>
      <protection hidden="1"/>
    </xf>
    <xf numFmtId="0" fontId="1" fillId="10" borderId="58" xfId="1" applyFill="1" applyBorder="1" applyAlignment="1" applyProtection="1">
      <alignment horizontal="center" vertical="center"/>
      <protection hidden="1"/>
    </xf>
    <xf numFmtId="0" fontId="1" fillId="10" borderId="60" xfId="1" applyFill="1" applyBorder="1" applyAlignment="1" applyProtection="1">
      <alignment horizontal="center" vertical="center"/>
      <protection hidden="1"/>
    </xf>
    <xf numFmtId="0" fontId="10" fillId="10" borderId="9" xfId="1" applyFont="1" applyFill="1" applyBorder="1" applyAlignment="1" applyProtection="1">
      <alignment horizontal="center" vertical="center" wrapText="1"/>
      <protection hidden="1"/>
    </xf>
    <xf numFmtId="0" fontId="10" fillId="10" borderId="53" xfId="1" applyFont="1" applyFill="1" applyBorder="1" applyAlignment="1" applyProtection="1">
      <alignment horizontal="center" vertical="center" wrapText="1"/>
      <protection hidden="1"/>
    </xf>
    <xf numFmtId="0" fontId="0" fillId="10" borderId="69" xfId="0" applyFill="1" applyBorder="1" applyAlignment="1" applyProtection="1">
      <alignment horizontal="center" vertical="center"/>
      <protection hidden="1"/>
    </xf>
    <xf numFmtId="0" fontId="10" fillId="10" borderId="9" xfId="1" applyFont="1" applyFill="1" applyBorder="1" applyAlignment="1" applyProtection="1">
      <alignment horizontal="center" vertical="center"/>
      <protection hidden="1"/>
    </xf>
    <xf numFmtId="0" fontId="10" fillId="10" borderId="53" xfId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58" xfId="0" applyFill="1" applyBorder="1" applyAlignment="1" applyProtection="1">
      <alignment horizontal="center" vertical="center"/>
      <protection hidden="1"/>
    </xf>
    <xf numFmtId="0" fontId="0" fillId="3" borderId="59" xfId="0" applyFill="1" applyBorder="1" applyAlignment="1" applyProtection="1">
      <alignment horizontal="center" vertical="center"/>
      <protection hidden="1"/>
    </xf>
    <xf numFmtId="0" fontId="0" fillId="3" borderId="60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3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0" fillId="3" borderId="51" xfId="0" applyFill="1" applyBorder="1" applyAlignment="1" applyProtection="1">
      <alignment horizontal="center" vertical="center" wrapText="1"/>
      <protection hidden="1"/>
    </xf>
    <xf numFmtId="0" fontId="0" fillId="5" borderId="33" xfId="0" applyFill="1" applyBorder="1" applyAlignment="1" applyProtection="1">
      <alignment horizontal="center" vertical="center" wrapText="1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46" xfId="0" applyFont="1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right"/>
      <protection hidden="1"/>
    </xf>
    <xf numFmtId="0" fontId="0" fillId="3" borderId="46" xfId="0" applyFill="1" applyBorder="1" applyAlignment="1" applyProtection="1">
      <alignment horizontal="right"/>
      <protection hidden="1"/>
    </xf>
    <xf numFmtId="0" fontId="0" fillId="6" borderId="27" xfId="0" applyFill="1" applyBorder="1" applyAlignment="1" applyProtection="1">
      <alignment horizontal="left"/>
      <protection hidden="1"/>
    </xf>
    <xf numFmtId="0" fontId="0" fillId="6" borderId="40" xfId="0" applyFill="1" applyBorder="1" applyAlignment="1" applyProtection="1">
      <alignment horizontal="left"/>
      <protection hidden="1"/>
    </xf>
    <xf numFmtId="0" fontId="0" fillId="6" borderId="48" xfId="0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left"/>
      <protection hidden="1"/>
    </xf>
    <xf numFmtId="0" fontId="6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6" xfId="0" applyFont="1" applyFill="1" applyBorder="1" applyAlignment="1" applyProtection="1">
      <alignment horizontal="center"/>
      <protection hidden="1"/>
    </xf>
    <xf numFmtId="0" fontId="6" fillId="3" borderId="40" xfId="0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18" xfId="0" applyFont="1" applyFill="1" applyBorder="1" applyAlignment="1" applyProtection="1">
      <alignment horizontal="center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6" fillId="3" borderId="40" xfId="0" applyFont="1" applyFill="1" applyBorder="1" applyAlignment="1" applyProtection="1">
      <alignment horizontal="center" vertical="center" wrapText="1"/>
      <protection hidden="1"/>
    </xf>
    <xf numFmtId="0" fontId="6" fillId="3" borderId="41" xfId="0" applyFont="1" applyFill="1" applyBorder="1" applyAlignment="1" applyProtection="1">
      <alignment horizontal="center" vertical="center" wrapText="1"/>
      <protection hidden="1"/>
    </xf>
    <xf numFmtId="0" fontId="6" fillId="3" borderId="42" xfId="0" applyFont="1" applyFill="1" applyBorder="1" applyAlignment="1" applyProtection="1">
      <alignment horizontal="center" vertical="center" wrapText="1"/>
      <protection hidden="1"/>
    </xf>
    <xf numFmtId="0" fontId="0" fillId="6" borderId="61" xfId="0" applyFill="1" applyBorder="1" applyAlignment="1" applyProtection="1">
      <alignment horizontal="left"/>
      <protection hidden="1"/>
    </xf>
    <xf numFmtId="0" fontId="0" fillId="6" borderId="42" xfId="0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left"/>
      <protection hidden="1"/>
    </xf>
    <xf numFmtId="0" fontId="0" fillId="6" borderId="65" xfId="0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wrapText="1"/>
      <protection hidden="1"/>
    </xf>
    <xf numFmtId="0" fontId="13" fillId="2" borderId="6" xfId="0" applyFont="1" applyFill="1" applyBorder="1" applyAlignment="1" applyProtection="1">
      <alignment horizontal="center" wrapText="1"/>
      <protection hidden="1"/>
    </xf>
    <xf numFmtId="0" fontId="13" fillId="2" borderId="7" xfId="0" applyFont="1" applyFill="1" applyBorder="1" applyAlignment="1" applyProtection="1">
      <alignment horizont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47" xfId="0" applyFont="1" applyFill="1" applyBorder="1" applyAlignment="1" applyProtection="1">
      <alignment horizontal="center"/>
      <protection hidden="1"/>
    </xf>
    <xf numFmtId="0" fontId="0" fillId="3" borderId="55" xfId="0" applyFill="1" applyBorder="1" applyAlignment="1" applyProtection="1">
      <alignment horizontal="center"/>
      <protection hidden="1"/>
    </xf>
    <xf numFmtId="0" fontId="0" fillId="3" borderId="56" xfId="0" applyFill="1" applyBorder="1" applyAlignment="1" applyProtection="1">
      <alignment horizontal="center"/>
      <protection hidden="1"/>
    </xf>
    <xf numFmtId="0" fontId="0" fillId="3" borderId="57" xfId="0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/>
      <protection hidden="1"/>
    </xf>
    <xf numFmtId="0" fontId="6" fillId="3" borderId="42" xfId="0" applyFont="1" applyFill="1" applyBorder="1" applyAlignment="1" applyProtection="1">
      <alignment horizontal="center"/>
      <protection hidden="1"/>
    </xf>
    <xf numFmtId="0" fontId="0" fillId="3" borderId="62" xfId="0" applyFill="1" applyBorder="1" applyAlignment="1" applyProtection="1">
      <alignment horizontal="right"/>
      <protection hidden="1"/>
    </xf>
    <xf numFmtId="0" fontId="0" fillId="3" borderId="47" xfId="0" applyFill="1" applyBorder="1" applyAlignment="1" applyProtection="1">
      <alignment horizontal="right"/>
      <protection hidden="1"/>
    </xf>
    <xf numFmtId="0" fontId="0" fillId="3" borderId="63" xfId="0" applyFill="1" applyBorder="1" applyAlignment="1" applyProtection="1">
      <alignment horizontal="right"/>
      <protection hidden="1"/>
    </xf>
    <xf numFmtId="0" fontId="0" fillId="3" borderId="66" xfId="0" applyFill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 textRotation="90"/>
      <protection hidden="1"/>
    </xf>
    <xf numFmtId="0" fontId="3" fillId="3" borderId="8" xfId="0" applyFont="1" applyFill="1" applyBorder="1" applyAlignment="1" applyProtection="1">
      <alignment horizontal="center" vertical="center" textRotation="90"/>
      <protection hidden="1"/>
    </xf>
    <xf numFmtId="0" fontId="3" fillId="3" borderId="23" xfId="0" applyFont="1" applyFill="1" applyBorder="1" applyAlignment="1" applyProtection="1">
      <alignment horizontal="center" vertical="center" textRotation="90"/>
      <protection hidden="1"/>
    </xf>
    <xf numFmtId="0" fontId="14" fillId="2" borderId="5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 applyProtection="1">
      <alignment horizontal="center" wrapText="1"/>
      <protection hidden="1"/>
    </xf>
    <xf numFmtId="0" fontId="0" fillId="3" borderId="34" xfId="0" applyFill="1" applyBorder="1" applyAlignment="1" applyProtection="1">
      <alignment horizontal="center" wrapText="1"/>
      <protection hidden="1"/>
    </xf>
    <xf numFmtId="0" fontId="0" fillId="3" borderId="48" xfId="0" applyFill="1" applyBorder="1" applyAlignment="1" applyProtection="1">
      <alignment horizontal="center" wrapText="1"/>
      <protection hidden="1"/>
    </xf>
    <xf numFmtId="0" fontId="6" fillId="3" borderId="49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38" xfId="0" applyFill="1" applyBorder="1" applyAlignment="1" applyProtection="1">
      <alignment horizontal="center" vertical="center" wrapText="1"/>
      <protection hidden="1"/>
    </xf>
    <xf numFmtId="0" fontId="0" fillId="18" borderId="32" xfId="0" applyFill="1" applyBorder="1" applyAlignment="1" applyProtection="1">
      <alignment horizontal="center" vertical="center" wrapText="1"/>
      <protection hidden="1"/>
    </xf>
    <xf numFmtId="0" fontId="0" fillId="18" borderId="44" xfId="0" applyFill="1" applyBorder="1" applyAlignment="1" applyProtection="1">
      <alignment horizontal="center" vertical="center" wrapText="1"/>
      <protection hidden="1"/>
    </xf>
    <xf numFmtId="0" fontId="0" fillId="18" borderId="37" xfId="0" applyFill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42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39" xfId="0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74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" borderId="2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18" borderId="51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9" fillId="17" borderId="58" xfId="0" applyFont="1" applyFill="1" applyBorder="1" applyAlignment="1">
      <alignment horizontal="center" vertical="center" wrapText="1"/>
    </xf>
    <xf numFmtId="0" fontId="29" fillId="17" borderId="68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0" fontId="25" fillId="12" borderId="3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4" fillId="3" borderId="32" xfId="2" applyFont="1" applyFill="1" applyBorder="1" applyAlignment="1" applyProtection="1">
      <alignment horizontal="center" vertical="center" wrapText="1"/>
      <protection hidden="1"/>
    </xf>
    <xf numFmtId="0" fontId="24" fillId="3" borderId="44" xfId="2" applyFont="1" applyFill="1" applyBorder="1" applyAlignment="1" applyProtection="1">
      <alignment horizontal="center" vertical="center" wrapText="1"/>
      <protection hidden="1"/>
    </xf>
    <xf numFmtId="0" fontId="24" fillId="3" borderId="70" xfId="2" applyFont="1" applyFill="1" applyBorder="1" applyAlignment="1" applyProtection="1">
      <alignment horizontal="center" vertical="center" wrapText="1"/>
      <protection hidden="1"/>
    </xf>
    <xf numFmtId="0" fontId="24" fillId="3" borderId="9" xfId="2" applyFont="1" applyFill="1" applyBorder="1" applyAlignment="1" applyProtection="1">
      <alignment horizontal="center" vertical="center" wrapText="1"/>
      <protection hidden="1"/>
    </xf>
    <xf numFmtId="0" fontId="24" fillId="3" borderId="10" xfId="2" applyFont="1" applyFill="1" applyBorder="1" applyAlignment="1" applyProtection="1">
      <alignment horizontal="center" vertical="center" wrapText="1"/>
      <protection hidden="1"/>
    </xf>
    <xf numFmtId="0" fontId="24" fillId="3" borderId="40" xfId="2" applyFont="1" applyFill="1" applyBorder="1" applyAlignment="1" applyProtection="1">
      <alignment horizontal="center" vertical="center" wrapText="1"/>
      <protection hidden="1"/>
    </xf>
    <xf numFmtId="0" fontId="0" fillId="3" borderId="34" xfId="0" applyFill="1" applyBorder="1" applyAlignment="1" applyProtection="1">
      <alignment horizontal="center" vertical="center" wrapText="1"/>
      <protection hidden="1"/>
    </xf>
    <xf numFmtId="0" fontId="0" fillId="3" borderId="48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58" xfId="0" applyFill="1" applyBorder="1" applyAlignment="1" applyProtection="1">
      <alignment horizontal="center" vertical="center" wrapText="1"/>
      <protection hidden="1"/>
    </xf>
    <xf numFmtId="0" fontId="0" fillId="3" borderId="59" xfId="0" applyFill="1" applyBorder="1" applyAlignment="1" applyProtection="1">
      <alignment horizontal="center" vertical="center" wrapText="1"/>
      <protection hidden="1"/>
    </xf>
    <xf numFmtId="0" fontId="0" fillId="3" borderId="60" xfId="0" applyFill="1" applyBorder="1" applyAlignment="1" applyProtection="1">
      <alignment horizontal="center" vertical="center" wrapText="1"/>
      <protection hidden="1"/>
    </xf>
    <xf numFmtId="0" fontId="24" fillId="3" borderId="46" xfId="2" applyFont="1" applyFill="1" applyBorder="1" applyAlignment="1" applyProtection="1">
      <alignment horizontal="center" vertical="center" wrapText="1"/>
      <protection hidden="1"/>
    </xf>
    <xf numFmtId="0" fontId="24" fillId="3" borderId="54" xfId="2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3" borderId="54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3" borderId="73" xfId="0" applyFill="1" applyBorder="1" applyAlignment="1" applyProtection="1">
      <alignment horizontal="center" vertical="center" wrapText="1"/>
      <protection hidden="1"/>
    </xf>
    <xf numFmtId="0" fontId="24" fillId="3" borderId="58" xfId="2" applyFont="1" applyFill="1" applyBorder="1" applyAlignment="1" applyProtection="1">
      <alignment horizontal="center" vertical="center" wrapText="1"/>
      <protection hidden="1"/>
    </xf>
    <xf numFmtId="0" fontId="24" fillId="3" borderId="59" xfId="2" applyFont="1" applyFill="1" applyBorder="1" applyAlignment="1" applyProtection="1">
      <alignment horizontal="center" vertical="center" wrapText="1"/>
      <protection hidden="1"/>
    </xf>
    <xf numFmtId="0" fontId="24" fillId="3" borderId="60" xfId="2" applyFont="1" applyFill="1" applyBorder="1" applyAlignment="1" applyProtection="1">
      <alignment horizontal="center" vertical="center" wrapText="1"/>
      <protection hidden="1"/>
    </xf>
  </cellXfs>
  <cellStyles count="3">
    <cellStyle name="40% - Акцент1" xfId="1" builtinId="31"/>
    <cellStyle name="Акцент1" xfId="2" builtinId="29"/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0E3A16"/>
      <color rgb="FFCAE5BD"/>
      <color rgb="FFFFFFA7"/>
      <color rgb="FF9DECFF"/>
      <color rgb="FFC1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</xdr:row>
      <xdr:rowOff>581025</xdr:rowOff>
    </xdr:from>
    <xdr:to>
      <xdr:col>13</xdr:col>
      <xdr:colOff>704850</xdr:colOff>
      <xdr:row>3</xdr:row>
      <xdr:rowOff>873125</xdr:rowOff>
    </xdr:to>
    <xdr:sp macro="" textlink="">
      <xdr:nvSpPr>
        <xdr:cNvPr id="2" name="Стрелка вправо 1"/>
        <xdr:cNvSpPr/>
      </xdr:nvSpPr>
      <xdr:spPr>
        <a:xfrm>
          <a:off x="10267950" y="1733550"/>
          <a:ext cx="609600" cy="2921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X37"/>
  <sheetViews>
    <sheetView tabSelected="1" view="pageBreakPreview" zoomScale="85" zoomScaleNormal="85" zoomScaleSheetLayoutView="85" workbookViewId="0">
      <selection sqref="A1:Y2"/>
    </sheetView>
  </sheetViews>
  <sheetFormatPr defaultRowHeight="15" x14ac:dyDescent="0.25"/>
  <cols>
    <col min="1" max="1" width="5.28515625" customWidth="1"/>
    <col min="2" max="2" width="35.7109375" customWidth="1"/>
    <col min="3" max="3" width="3.5703125" customWidth="1"/>
    <col min="22" max="23" width="10.42578125" customWidth="1"/>
  </cols>
  <sheetData>
    <row r="1" spans="1:258" x14ac:dyDescent="0.25">
      <c r="A1" s="269" t="s">
        <v>238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8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8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8" ht="19.5" thickBot="1" x14ac:dyDescent="0.35">
      <c r="A4" s="270" t="s">
        <v>157</v>
      </c>
      <c r="B4" s="271"/>
      <c r="C4" s="265" t="s">
        <v>239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  <c r="X4" s="104"/>
      <c r="Y4" s="104"/>
    </row>
    <row r="5" spans="1:25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8" ht="15.7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268" t="s">
        <v>150</v>
      </c>
      <c r="V6" s="268"/>
      <c r="W6" s="268"/>
      <c r="X6" s="268"/>
      <c r="Y6" s="268"/>
    </row>
    <row r="7" spans="1:258" ht="28.5" customHeight="1" x14ac:dyDescent="0.55000000000000004">
      <c r="A7" s="282" t="s">
        <v>135</v>
      </c>
      <c r="B7" s="283"/>
      <c r="C7" s="288" t="s">
        <v>0</v>
      </c>
      <c r="D7" s="230" t="s">
        <v>151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132"/>
      <c r="AA7" s="132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</row>
    <row r="8" spans="1:258" ht="3" customHeight="1" x14ac:dyDescent="0.55000000000000004">
      <c r="A8" s="284"/>
      <c r="B8" s="285"/>
      <c r="C8" s="289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  <c r="Z8" s="132"/>
      <c r="AA8" s="132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</row>
    <row r="9" spans="1:258" ht="15" hidden="1" customHeight="1" x14ac:dyDescent="0.55000000000000004">
      <c r="A9" s="284"/>
      <c r="B9" s="285"/>
      <c r="C9" s="289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132"/>
      <c r="AA9" s="132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</row>
    <row r="10" spans="1:258" ht="15" customHeight="1" x14ac:dyDescent="0.55000000000000004">
      <c r="A10" s="284"/>
      <c r="B10" s="285"/>
      <c r="C10" s="289"/>
      <c r="D10" s="233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132"/>
      <c r="AA10" s="132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</row>
    <row r="11" spans="1:258" ht="13.5" customHeight="1" thickBot="1" x14ac:dyDescent="0.6">
      <c r="A11" s="284"/>
      <c r="B11" s="285"/>
      <c r="C11" s="289"/>
      <c r="D11" s="236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8"/>
      <c r="Z11" s="132"/>
      <c r="AA11" s="132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</row>
    <row r="12" spans="1:258" ht="18.75" customHeight="1" x14ac:dyDescent="0.55000000000000004">
      <c r="A12" s="284"/>
      <c r="B12" s="285"/>
      <c r="C12" s="289"/>
      <c r="D12" s="291" t="s">
        <v>13</v>
      </c>
      <c r="E12" s="226" t="s">
        <v>185</v>
      </c>
      <c r="F12" s="226" t="s">
        <v>186</v>
      </c>
      <c r="G12" s="239" t="s">
        <v>14</v>
      </c>
      <c r="H12" s="295" t="s">
        <v>184</v>
      </c>
      <c r="I12" s="295"/>
      <c r="J12" s="239" t="s">
        <v>15</v>
      </c>
      <c r="K12" s="247" t="s">
        <v>189</v>
      </c>
      <c r="L12" s="248"/>
      <c r="M12" s="249"/>
      <c r="N12" s="239" t="s">
        <v>191</v>
      </c>
      <c r="O12" s="239"/>
      <c r="P12" s="239"/>
      <c r="Q12" s="239"/>
      <c r="R12" s="239"/>
      <c r="S12" s="247" t="s">
        <v>190</v>
      </c>
      <c r="T12" s="248"/>
      <c r="U12" s="248"/>
      <c r="V12" s="248"/>
      <c r="W12" s="249"/>
      <c r="X12" s="239" t="s">
        <v>16</v>
      </c>
      <c r="Y12" s="276" t="s">
        <v>17</v>
      </c>
      <c r="Z12" s="228"/>
      <c r="AA12" s="22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</row>
    <row r="13" spans="1:258" ht="15" customHeight="1" x14ac:dyDescent="0.55000000000000004">
      <c r="A13" s="284"/>
      <c r="B13" s="285"/>
      <c r="C13" s="289"/>
      <c r="D13" s="292"/>
      <c r="E13" s="226"/>
      <c r="F13" s="226"/>
      <c r="G13" s="240"/>
      <c r="H13" s="296"/>
      <c r="I13" s="296"/>
      <c r="J13" s="240"/>
      <c r="K13" s="250"/>
      <c r="L13" s="251"/>
      <c r="M13" s="252"/>
      <c r="N13" s="240"/>
      <c r="O13" s="240"/>
      <c r="P13" s="240"/>
      <c r="Q13" s="240"/>
      <c r="R13" s="240"/>
      <c r="S13" s="250"/>
      <c r="T13" s="251"/>
      <c r="U13" s="251"/>
      <c r="V13" s="251"/>
      <c r="W13" s="252"/>
      <c r="X13" s="240"/>
      <c r="Y13" s="277"/>
      <c r="Z13" s="228"/>
      <c r="AA13" s="229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</row>
    <row r="14" spans="1:258" ht="15" customHeight="1" x14ac:dyDescent="0.55000000000000004">
      <c r="A14" s="284"/>
      <c r="B14" s="285"/>
      <c r="C14" s="289"/>
      <c r="D14" s="292"/>
      <c r="E14" s="226"/>
      <c r="F14" s="226"/>
      <c r="G14" s="240"/>
      <c r="H14" s="296"/>
      <c r="I14" s="296"/>
      <c r="J14" s="240"/>
      <c r="K14" s="250"/>
      <c r="L14" s="251"/>
      <c r="M14" s="252"/>
      <c r="N14" s="240"/>
      <c r="O14" s="240"/>
      <c r="P14" s="240"/>
      <c r="Q14" s="240"/>
      <c r="R14" s="240"/>
      <c r="S14" s="250"/>
      <c r="T14" s="251"/>
      <c r="U14" s="251"/>
      <c r="V14" s="251"/>
      <c r="W14" s="252"/>
      <c r="X14" s="240"/>
      <c r="Y14" s="277"/>
      <c r="Z14" s="228"/>
      <c r="AA14" s="229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</row>
    <row r="15" spans="1:258" ht="15" customHeight="1" x14ac:dyDescent="0.55000000000000004">
      <c r="A15" s="284"/>
      <c r="B15" s="285"/>
      <c r="C15" s="289"/>
      <c r="D15" s="293"/>
      <c r="E15" s="226"/>
      <c r="F15" s="226"/>
      <c r="G15" s="241"/>
      <c r="H15" s="241" t="s">
        <v>75</v>
      </c>
      <c r="I15" s="241" t="s">
        <v>76</v>
      </c>
      <c r="J15" s="241"/>
      <c r="K15" s="253"/>
      <c r="L15" s="254"/>
      <c r="M15" s="255"/>
      <c r="N15" s="241" t="s">
        <v>79</v>
      </c>
      <c r="O15" s="241" t="s">
        <v>80</v>
      </c>
      <c r="P15" s="243" t="s">
        <v>197</v>
      </c>
      <c r="Q15" s="244"/>
      <c r="R15" s="245"/>
      <c r="S15" s="253"/>
      <c r="T15" s="254"/>
      <c r="U15" s="254"/>
      <c r="V15" s="254"/>
      <c r="W15" s="255"/>
      <c r="X15" s="241"/>
      <c r="Y15" s="278"/>
      <c r="Z15" s="228"/>
      <c r="AA15" s="229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</row>
    <row r="16" spans="1:258" ht="133.5" customHeight="1" thickBot="1" x14ac:dyDescent="0.6">
      <c r="A16" s="286"/>
      <c r="B16" s="287"/>
      <c r="C16" s="290"/>
      <c r="D16" s="294"/>
      <c r="E16" s="227"/>
      <c r="F16" s="227"/>
      <c r="G16" s="242"/>
      <c r="H16" s="246"/>
      <c r="I16" s="246"/>
      <c r="J16" s="242"/>
      <c r="K16" s="162" t="s">
        <v>77</v>
      </c>
      <c r="L16" s="162" t="s">
        <v>78</v>
      </c>
      <c r="M16" s="135" t="s">
        <v>183</v>
      </c>
      <c r="N16" s="246"/>
      <c r="O16" s="246"/>
      <c r="P16" s="162" t="s">
        <v>81</v>
      </c>
      <c r="Q16" s="162" t="s">
        <v>82</v>
      </c>
      <c r="R16" s="162" t="s">
        <v>83</v>
      </c>
      <c r="S16" s="162" t="s">
        <v>84</v>
      </c>
      <c r="T16" s="162" t="s">
        <v>85</v>
      </c>
      <c r="U16" s="162" t="s">
        <v>86</v>
      </c>
      <c r="V16" s="135" t="s">
        <v>187</v>
      </c>
      <c r="W16" s="135" t="s">
        <v>188</v>
      </c>
      <c r="X16" s="242"/>
      <c r="Y16" s="279"/>
      <c r="Z16" s="228"/>
      <c r="AA16" s="229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</row>
    <row r="17" spans="1:258" ht="16.5" customHeight="1" thickBot="1" x14ac:dyDescent="0.6">
      <c r="A17" s="280"/>
      <c r="B17" s="281"/>
      <c r="C17" s="105"/>
      <c r="D17" s="81">
        <v>1</v>
      </c>
      <c r="E17" s="133" t="s">
        <v>192</v>
      </c>
      <c r="F17" s="133" t="s">
        <v>193</v>
      </c>
      <c r="G17" s="82">
        <v>2</v>
      </c>
      <c r="H17" s="82">
        <v>3</v>
      </c>
      <c r="I17" s="82">
        <v>4</v>
      </c>
      <c r="J17" s="82">
        <v>5</v>
      </c>
      <c r="K17" s="82">
        <v>6</v>
      </c>
      <c r="L17" s="82">
        <v>7</v>
      </c>
      <c r="M17" s="134" t="s">
        <v>194</v>
      </c>
      <c r="N17" s="82">
        <v>8</v>
      </c>
      <c r="O17" s="82">
        <v>9</v>
      </c>
      <c r="P17" s="82">
        <v>10</v>
      </c>
      <c r="Q17" s="82">
        <v>11</v>
      </c>
      <c r="R17" s="82">
        <v>12</v>
      </c>
      <c r="S17" s="82">
        <v>13</v>
      </c>
      <c r="T17" s="82">
        <v>14</v>
      </c>
      <c r="U17" s="82">
        <v>15</v>
      </c>
      <c r="V17" s="134" t="s">
        <v>195</v>
      </c>
      <c r="W17" s="134" t="s">
        <v>196</v>
      </c>
      <c r="X17" s="82">
        <v>16</v>
      </c>
      <c r="Y17" s="83">
        <v>17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</row>
    <row r="18" spans="1:258" ht="20.100000000000001" customHeight="1" x14ac:dyDescent="0.55000000000000004">
      <c r="A18" s="274" t="s">
        <v>101</v>
      </c>
      <c r="B18" s="275"/>
      <c r="C18" s="79">
        <v>1</v>
      </c>
      <c r="D18" s="86">
        <v>1</v>
      </c>
      <c r="E18" s="129">
        <v>0</v>
      </c>
      <c r="F18" s="129">
        <v>0</v>
      </c>
      <c r="G18" s="38">
        <f>SUM(P18:R18)</f>
        <v>1</v>
      </c>
      <c r="H18" s="89">
        <v>0</v>
      </c>
      <c r="I18" s="89">
        <v>0</v>
      </c>
      <c r="J18" s="89">
        <v>15</v>
      </c>
      <c r="K18" s="89">
        <v>1624.3</v>
      </c>
      <c r="L18" s="89">
        <v>1327.9</v>
      </c>
      <c r="M18" s="89">
        <v>2.91</v>
      </c>
      <c r="N18" s="89">
        <v>0</v>
      </c>
      <c r="O18" s="89">
        <v>0</v>
      </c>
      <c r="P18" s="89">
        <v>1</v>
      </c>
      <c r="Q18" s="89">
        <v>0</v>
      </c>
      <c r="R18" s="89">
        <v>0</v>
      </c>
      <c r="S18" s="89">
        <v>1</v>
      </c>
      <c r="T18" s="89">
        <v>1</v>
      </c>
      <c r="U18" s="89">
        <v>1</v>
      </c>
      <c r="V18" s="89">
        <v>1</v>
      </c>
      <c r="W18" s="89">
        <v>4.72</v>
      </c>
      <c r="X18" s="89">
        <v>17</v>
      </c>
      <c r="Y18" s="90">
        <v>7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</row>
    <row r="19" spans="1:258" ht="20.100000000000001" customHeight="1" x14ac:dyDescent="0.55000000000000004">
      <c r="A19" s="261" t="s">
        <v>102</v>
      </c>
      <c r="B19" s="262"/>
      <c r="C19" s="80">
        <v>2</v>
      </c>
      <c r="D19" s="87">
        <v>1</v>
      </c>
      <c r="E19" s="130">
        <v>0</v>
      </c>
      <c r="F19" s="130">
        <v>0</v>
      </c>
      <c r="G19" s="95">
        <f>SUM(P19:R19)</f>
        <v>1</v>
      </c>
      <c r="H19" s="91">
        <v>0</v>
      </c>
      <c r="I19" s="91">
        <v>0</v>
      </c>
      <c r="J19" s="91">
        <v>15</v>
      </c>
      <c r="K19" s="91">
        <v>1624.3</v>
      </c>
      <c r="L19" s="91">
        <v>1327.9</v>
      </c>
      <c r="M19" s="91">
        <v>2.91</v>
      </c>
      <c r="N19" s="91">
        <v>0</v>
      </c>
      <c r="O19" s="91">
        <v>0</v>
      </c>
      <c r="P19" s="91">
        <v>1</v>
      </c>
      <c r="Q19" s="91">
        <v>0</v>
      </c>
      <c r="R19" s="91">
        <v>0</v>
      </c>
      <c r="S19" s="91">
        <v>1</v>
      </c>
      <c r="T19" s="91">
        <v>1</v>
      </c>
      <c r="U19" s="91">
        <v>1</v>
      </c>
      <c r="V19" s="91">
        <v>1</v>
      </c>
      <c r="W19" s="91">
        <v>4.72</v>
      </c>
      <c r="X19" s="91">
        <v>17</v>
      </c>
      <c r="Y19" s="92">
        <v>7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</row>
    <row r="20" spans="1:258" ht="20.100000000000001" customHeight="1" x14ac:dyDescent="0.55000000000000004">
      <c r="A20" s="259" t="s">
        <v>103</v>
      </c>
      <c r="B20" s="260"/>
      <c r="C20" s="80">
        <v>3</v>
      </c>
      <c r="D20" s="87">
        <v>0</v>
      </c>
      <c r="E20" s="130">
        <v>0</v>
      </c>
      <c r="F20" s="130">
        <v>0</v>
      </c>
      <c r="G20" s="95">
        <f t="shared" ref="G20:G23" si="0">SUM(P20:R20)</f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2">
        <v>0</v>
      </c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</row>
    <row r="21" spans="1:258" ht="20.100000000000001" customHeight="1" x14ac:dyDescent="0.55000000000000004">
      <c r="A21" s="261" t="s">
        <v>102</v>
      </c>
      <c r="B21" s="262"/>
      <c r="C21" s="80">
        <v>4</v>
      </c>
      <c r="D21" s="87">
        <v>0</v>
      </c>
      <c r="E21" s="130">
        <v>0</v>
      </c>
      <c r="F21" s="130">
        <v>0</v>
      </c>
      <c r="G21" s="95">
        <f t="shared" si="0"/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2">
        <v>0</v>
      </c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</row>
    <row r="22" spans="1:258" ht="20.100000000000001" customHeight="1" x14ac:dyDescent="0.55000000000000004">
      <c r="A22" s="259" t="s">
        <v>104</v>
      </c>
      <c r="B22" s="260"/>
      <c r="C22" s="80">
        <v>5</v>
      </c>
      <c r="D22" s="87">
        <v>0</v>
      </c>
      <c r="E22" s="130">
        <v>0</v>
      </c>
      <c r="F22" s="130">
        <v>0</v>
      </c>
      <c r="G22" s="95">
        <f t="shared" si="0"/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2">
        <v>0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</row>
    <row r="23" spans="1:258" ht="20.100000000000001" customHeight="1" thickBot="1" x14ac:dyDescent="0.6">
      <c r="A23" s="261" t="s">
        <v>102</v>
      </c>
      <c r="B23" s="262"/>
      <c r="C23" s="80">
        <v>6</v>
      </c>
      <c r="D23" s="88">
        <v>0</v>
      </c>
      <c r="E23" s="131">
        <v>0</v>
      </c>
      <c r="F23" s="131">
        <v>0</v>
      </c>
      <c r="G23" s="11">
        <f t="shared" si="0"/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4">
        <v>0</v>
      </c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</row>
    <row r="24" spans="1:258" x14ac:dyDescent="0.25">
      <c r="A24" s="263" t="s">
        <v>105</v>
      </c>
      <c r="B24" s="264"/>
      <c r="C24" s="138">
        <v>8</v>
      </c>
      <c r="D24" s="139">
        <f>SUM(D18,D20,D22)</f>
        <v>1</v>
      </c>
      <c r="E24" s="136">
        <f t="shared" ref="E24" si="1">SUM(E18,E20,E22)</f>
        <v>0</v>
      </c>
      <c r="F24" s="136">
        <f>SUM(F18,F20,F22)</f>
        <v>0</v>
      </c>
      <c r="G24" s="136">
        <f t="shared" ref="G24:Y24" si="2">SUM(G18,G20,G22)</f>
        <v>1</v>
      </c>
      <c r="H24" s="136">
        <f t="shared" si="2"/>
        <v>0</v>
      </c>
      <c r="I24" s="136">
        <f t="shared" si="2"/>
        <v>0</v>
      </c>
      <c r="J24" s="136">
        <f t="shared" si="2"/>
        <v>15</v>
      </c>
      <c r="K24" s="136">
        <f t="shared" si="2"/>
        <v>1624.3</v>
      </c>
      <c r="L24" s="136">
        <f t="shared" si="2"/>
        <v>1327.9</v>
      </c>
      <c r="M24" s="136">
        <f>SUM(M18,M20,M22)</f>
        <v>2.91</v>
      </c>
      <c r="N24" s="136">
        <f t="shared" si="2"/>
        <v>0</v>
      </c>
      <c r="O24" s="136">
        <f t="shared" si="2"/>
        <v>0</v>
      </c>
      <c r="P24" s="136">
        <f t="shared" si="2"/>
        <v>1</v>
      </c>
      <c r="Q24" s="136">
        <f t="shared" si="2"/>
        <v>0</v>
      </c>
      <c r="R24" s="136">
        <f t="shared" si="2"/>
        <v>0</v>
      </c>
      <c r="S24" s="136">
        <f t="shared" si="2"/>
        <v>1</v>
      </c>
      <c r="T24" s="136">
        <f t="shared" si="2"/>
        <v>1</v>
      </c>
      <c r="U24" s="144">
        <f t="shared" si="2"/>
        <v>1</v>
      </c>
      <c r="V24" s="136">
        <f t="shared" ref="V24" si="3">SUM(V18,V20,V22)</f>
        <v>1</v>
      </c>
      <c r="W24" s="146">
        <f>AVERAGE(W18,W20,W22)</f>
        <v>1.5733333333333333</v>
      </c>
      <c r="X24" s="136">
        <f t="shared" si="2"/>
        <v>17</v>
      </c>
      <c r="Y24" s="140">
        <f t="shared" si="2"/>
        <v>7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</row>
    <row r="25" spans="1:258" ht="15.75" thickBot="1" x14ac:dyDescent="0.3">
      <c r="A25" s="257" t="s">
        <v>102</v>
      </c>
      <c r="B25" s="258"/>
      <c r="C25" s="141">
        <v>9</v>
      </c>
      <c r="D25" s="142">
        <f>SUM(D19,D21,D23)</f>
        <v>1</v>
      </c>
      <c r="E25" s="137">
        <f t="shared" ref="E25:F25" si="4">SUM(E19,E21,E23)</f>
        <v>0</v>
      </c>
      <c r="F25" s="137">
        <f t="shared" si="4"/>
        <v>0</v>
      </c>
      <c r="G25" s="137">
        <f t="shared" ref="G25:Y25" si="5">SUM(G19,G21,G23)</f>
        <v>1</v>
      </c>
      <c r="H25" s="137">
        <f t="shared" si="5"/>
        <v>0</v>
      </c>
      <c r="I25" s="137">
        <f t="shared" si="5"/>
        <v>0</v>
      </c>
      <c r="J25" s="137">
        <f t="shared" si="5"/>
        <v>15</v>
      </c>
      <c r="K25" s="137">
        <f t="shared" si="5"/>
        <v>1624.3</v>
      </c>
      <c r="L25" s="137">
        <f t="shared" si="5"/>
        <v>1327.9</v>
      </c>
      <c r="M25" s="137">
        <f t="shared" ref="M25" si="6">SUM(M19,M21,M23)</f>
        <v>2.91</v>
      </c>
      <c r="N25" s="137">
        <f t="shared" si="5"/>
        <v>0</v>
      </c>
      <c r="O25" s="137">
        <f t="shared" si="5"/>
        <v>0</v>
      </c>
      <c r="P25" s="137">
        <f t="shared" si="5"/>
        <v>1</v>
      </c>
      <c r="Q25" s="137">
        <f t="shared" si="5"/>
        <v>0</v>
      </c>
      <c r="R25" s="137">
        <f t="shared" si="5"/>
        <v>0</v>
      </c>
      <c r="S25" s="137">
        <f t="shared" si="5"/>
        <v>1</v>
      </c>
      <c r="T25" s="137">
        <f t="shared" si="5"/>
        <v>1</v>
      </c>
      <c r="U25" s="145">
        <f t="shared" si="5"/>
        <v>1</v>
      </c>
      <c r="V25" s="137">
        <f t="shared" ref="V25" si="7">SUM(V19,V21,V23)</f>
        <v>1</v>
      </c>
      <c r="W25" s="147">
        <f>AVERAGE(W19,W21,W23)</f>
        <v>1.5733333333333333</v>
      </c>
      <c r="X25" s="137">
        <f t="shared" si="5"/>
        <v>17</v>
      </c>
      <c r="Y25" s="143">
        <f t="shared" si="5"/>
        <v>7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</row>
    <row r="26" spans="1:258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8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8" x14ac:dyDescent="0.25">
      <c r="A28" s="272" t="s">
        <v>232</v>
      </c>
      <c r="B28" s="272"/>
      <c r="C28" s="272"/>
      <c r="D28" s="273" t="s">
        <v>158</v>
      </c>
      <c r="E28" s="273"/>
      <c r="F28" s="273"/>
      <c r="G28" s="273"/>
      <c r="H28" s="273"/>
      <c r="I28" s="27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8" x14ac:dyDescent="0.25">
      <c r="A29" s="272"/>
      <c r="B29" s="272"/>
      <c r="C29" s="272"/>
      <c r="D29" s="273"/>
      <c r="E29" s="273"/>
      <c r="F29" s="273"/>
      <c r="G29" s="273"/>
      <c r="H29" s="273"/>
      <c r="I29" s="27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8" x14ac:dyDescent="0.25">
      <c r="A30" s="272"/>
      <c r="B30" s="272"/>
      <c r="C30" s="272"/>
      <c r="D30" s="273"/>
      <c r="E30" s="273"/>
      <c r="F30" s="273"/>
      <c r="G30" s="273"/>
      <c r="H30" s="273"/>
      <c r="I30" s="27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8" x14ac:dyDescent="0.25">
      <c r="A31" s="272"/>
      <c r="B31" s="272"/>
      <c r="C31" s="272"/>
      <c r="D31" s="273"/>
      <c r="E31" s="273"/>
      <c r="F31" s="273"/>
      <c r="G31" s="273"/>
      <c r="H31" s="273"/>
      <c r="I31" s="27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8" x14ac:dyDescent="0.25">
      <c r="A32" s="104"/>
      <c r="B32" s="104"/>
      <c r="C32" s="104"/>
      <c r="D32" s="256" t="s">
        <v>159</v>
      </c>
      <c r="E32" s="256"/>
      <c r="F32" s="256"/>
      <c r="G32" s="256"/>
      <c r="H32" s="256"/>
      <c r="I32" s="256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</sheetData>
  <sheetProtection algorithmName="SHA-512" hashValue="bZBbud6WhUMypsXfqOfMalPx7fYwvXeboOvv5K7iD8jLMEwFs3jAx/N6rVt0DMo+YyTqKjTE+8qnQvH4e8RDpw==" saltValue="7eNfqwPDMPq2/XFC/D9tGA==" spinCount="100000" sheet="1" objects="1" scenarios="1"/>
  <mergeCells count="37">
    <mergeCell ref="C4:W4"/>
    <mergeCell ref="U6:Y6"/>
    <mergeCell ref="A1:Y2"/>
    <mergeCell ref="A4:B4"/>
    <mergeCell ref="A28:C31"/>
    <mergeCell ref="D28:I31"/>
    <mergeCell ref="A18:B18"/>
    <mergeCell ref="A19:B19"/>
    <mergeCell ref="Y12:Y16"/>
    <mergeCell ref="A17:B17"/>
    <mergeCell ref="A7:B16"/>
    <mergeCell ref="C7:C16"/>
    <mergeCell ref="D12:D16"/>
    <mergeCell ref="G12:G16"/>
    <mergeCell ref="H12:I14"/>
    <mergeCell ref="E12:E16"/>
    <mergeCell ref="D32:I32"/>
    <mergeCell ref="A25:B25"/>
    <mergeCell ref="A20:B20"/>
    <mergeCell ref="A21:B21"/>
    <mergeCell ref="A22:B22"/>
    <mergeCell ref="A23:B23"/>
    <mergeCell ref="A24:B24"/>
    <mergeCell ref="F12:F16"/>
    <mergeCell ref="Z12:Z16"/>
    <mergeCell ref="AA12:AA16"/>
    <mergeCell ref="D7:Y11"/>
    <mergeCell ref="J12:J16"/>
    <mergeCell ref="N12:R14"/>
    <mergeCell ref="X12:X16"/>
    <mergeCell ref="P15:R15"/>
    <mergeCell ref="O15:O16"/>
    <mergeCell ref="N15:N16"/>
    <mergeCell ref="I15:I16"/>
    <mergeCell ref="H15:H16"/>
    <mergeCell ref="K12:M15"/>
    <mergeCell ref="S12:W15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97"/>
  <sheetViews>
    <sheetView view="pageBreakPreview" topLeftCell="B1" zoomScaleNormal="85" zoomScaleSheetLayoutView="100" workbookViewId="0">
      <selection activeCell="P278" sqref="P278"/>
    </sheetView>
  </sheetViews>
  <sheetFormatPr defaultRowHeight="15" x14ac:dyDescent="0.25"/>
  <cols>
    <col min="1" max="1" width="7.5703125" customWidth="1"/>
    <col min="2" max="2" width="4.7109375" customWidth="1"/>
    <col min="3" max="3" width="36.28515625" customWidth="1"/>
    <col min="4" max="9" width="10.7109375" customWidth="1"/>
    <col min="10" max="10" width="13.28515625" customWidth="1"/>
    <col min="11" max="11" width="14.85546875" customWidth="1"/>
    <col min="12" max="12" width="11.5703125" style="164" customWidth="1"/>
  </cols>
  <sheetData>
    <row r="1" spans="1:12" x14ac:dyDescent="0.25">
      <c r="A1" s="318" t="s">
        <v>229</v>
      </c>
      <c r="B1" s="318"/>
      <c r="C1" s="318"/>
      <c r="D1" s="318"/>
      <c r="E1" s="318"/>
      <c r="F1" s="318"/>
      <c r="G1" s="318"/>
      <c r="H1" s="318"/>
      <c r="I1" s="318"/>
      <c r="J1" s="256" t="s">
        <v>152</v>
      </c>
      <c r="K1" s="256"/>
    </row>
    <row r="2" spans="1:12" ht="15.75" thickBot="1" x14ac:dyDescent="0.3">
      <c r="A2" s="319"/>
      <c r="B2" s="319"/>
      <c r="C2" s="319"/>
      <c r="D2" s="319"/>
      <c r="E2" s="319"/>
      <c r="F2" s="319"/>
      <c r="G2" s="319"/>
      <c r="H2" s="319"/>
      <c r="I2" s="319"/>
      <c r="J2" s="104"/>
      <c r="K2" s="104"/>
    </row>
    <row r="3" spans="1:12" ht="30" customHeight="1" x14ac:dyDescent="0.25">
      <c r="A3" s="322" t="s">
        <v>115</v>
      </c>
      <c r="B3" s="324" t="s">
        <v>106</v>
      </c>
      <c r="C3" s="329" t="s">
        <v>107</v>
      </c>
      <c r="D3" s="327" t="s">
        <v>108</v>
      </c>
      <c r="E3" s="327"/>
      <c r="F3" s="327" t="s">
        <v>109</v>
      </c>
      <c r="G3" s="327"/>
      <c r="H3" s="327" t="s">
        <v>110</v>
      </c>
      <c r="I3" s="328"/>
      <c r="J3" s="331" t="s">
        <v>121</v>
      </c>
      <c r="K3" s="320" t="s">
        <v>123</v>
      </c>
    </row>
    <row r="4" spans="1:12" ht="45.75" thickBot="1" x14ac:dyDescent="0.3">
      <c r="A4" s="323"/>
      <c r="B4" s="326"/>
      <c r="C4" s="330"/>
      <c r="D4" s="166" t="s">
        <v>117</v>
      </c>
      <c r="E4" s="166" t="s">
        <v>111</v>
      </c>
      <c r="F4" s="166" t="s">
        <v>118</v>
      </c>
      <c r="G4" s="166" t="s">
        <v>111</v>
      </c>
      <c r="H4" s="166" t="s">
        <v>119</v>
      </c>
      <c r="I4" s="167" t="s">
        <v>111</v>
      </c>
      <c r="J4" s="332"/>
      <c r="K4" s="321"/>
    </row>
    <row r="5" spans="1:12" ht="12.75" customHeight="1" thickBot="1" x14ac:dyDescent="0.3">
      <c r="A5" s="174" t="s">
        <v>122</v>
      </c>
      <c r="B5" s="175"/>
      <c r="C5" s="176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  <c r="I5" s="178">
        <v>7</v>
      </c>
      <c r="J5" s="179">
        <v>8</v>
      </c>
      <c r="K5" s="180">
        <v>9</v>
      </c>
    </row>
    <row r="6" spans="1:12" x14ac:dyDescent="0.25">
      <c r="A6" s="324" t="s">
        <v>134</v>
      </c>
      <c r="B6" s="206">
        <v>1</v>
      </c>
      <c r="C6" s="207" t="s">
        <v>112</v>
      </c>
      <c r="D6" s="208">
        <f t="shared" ref="D6:I10" si="0">SUM(D15,D24,D32,D40,D48,D56,D64,D73,D81,D89,D97,D105,D113,D121,D129,D138,D147,D155,D163,D171,D180,D188,D197,D205,D213,D221,D229,D237,D245,D253,D261,D270,D278)</f>
        <v>567</v>
      </c>
      <c r="E6" s="208">
        <f t="shared" si="0"/>
        <v>567</v>
      </c>
      <c r="F6" s="208">
        <f t="shared" si="0"/>
        <v>0</v>
      </c>
      <c r="G6" s="208">
        <f t="shared" si="0"/>
        <v>0</v>
      </c>
      <c r="H6" s="208">
        <f t="shared" si="0"/>
        <v>0</v>
      </c>
      <c r="I6" s="208">
        <f t="shared" si="0"/>
        <v>0</v>
      </c>
      <c r="J6" s="168">
        <f t="shared" ref="J6:K10" si="1">SUM(D6,F6,H6)</f>
        <v>567</v>
      </c>
      <c r="K6" s="169">
        <f t="shared" si="1"/>
        <v>567</v>
      </c>
    </row>
    <row r="7" spans="1:12" x14ac:dyDescent="0.25">
      <c r="A7" s="325"/>
      <c r="B7" s="209">
        <v>2</v>
      </c>
      <c r="C7" s="210" t="s">
        <v>114</v>
      </c>
      <c r="D7" s="211">
        <f t="shared" si="0"/>
        <v>129</v>
      </c>
      <c r="E7" s="211">
        <f t="shared" si="0"/>
        <v>129</v>
      </c>
      <c r="F7" s="211">
        <f t="shared" si="0"/>
        <v>0</v>
      </c>
      <c r="G7" s="211">
        <f t="shared" si="0"/>
        <v>0</v>
      </c>
      <c r="H7" s="211">
        <f t="shared" si="0"/>
        <v>0</v>
      </c>
      <c r="I7" s="211">
        <f t="shared" si="0"/>
        <v>0</v>
      </c>
      <c r="J7" s="170">
        <f t="shared" si="1"/>
        <v>129</v>
      </c>
      <c r="K7" s="171">
        <f t="shared" si="1"/>
        <v>129</v>
      </c>
    </row>
    <row r="8" spans="1:12" x14ac:dyDescent="0.25">
      <c r="A8" s="325"/>
      <c r="B8" s="209">
        <v>3</v>
      </c>
      <c r="C8" s="210" t="s">
        <v>113</v>
      </c>
      <c r="D8" s="211">
        <f t="shared" si="0"/>
        <v>42</v>
      </c>
      <c r="E8" s="211">
        <f t="shared" si="0"/>
        <v>42</v>
      </c>
      <c r="F8" s="211">
        <f t="shared" si="0"/>
        <v>0</v>
      </c>
      <c r="G8" s="211">
        <f t="shared" si="0"/>
        <v>0</v>
      </c>
      <c r="H8" s="211">
        <f t="shared" si="0"/>
        <v>0</v>
      </c>
      <c r="I8" s="211">
        <f t="shared" si="0"/>
        <v>0</v>
      </c>
      <c r="J8" s="170">
        <f t="shared" si="1"/>
        <v>42</v>
      </c>
      <c r="K8" s="171">
        <f t="shared" si="1"/>
        <v>42</v>
      </c>
    </row>
    <row r="9" spans="1:12" x14ac:dyDescent="0.25">
      <c r="A9" s="325"/>
      <c r="B9" s="209">
        <v>4</v>
      </c>
      <c r="C9" s="210" t="s">
        <v>120</v>
      </c>
      <c r="D9" s="211">
        <f t="shared" si="0"/>
        <v>122</v>
      </c>
      <c r="E9" s="211">
        <f t="shared" si="0"/>
        <v>122</v>
      </c>
      <c r="F9" s="211">
        <f t="shared" si="0"/>
        <v>0</v>
      </c>
      <c r="G9" s="211">
        <f t="shared" si="0"/>
        <v>0</v>
      </c>
      <c r="H9" s="211">
        <f t="shared" si="0"/>
        <v>0</v>
      </c>
      <c r="I9" s="211">
        <f t="shared" si="0"/>
        <v>0</v>
      </c>
      <c r="J9" s="170">
        <f t="shared" si="1"/>
        <v>122</v>
      </c>
      <c r="K9" s="171">
        <f t="shared" si="1"/>
        <v>122</v>
      </c>
    </row>
    <row r="10" spans="1:12" ht="15.75" thickBot="1" x14ac:dyDescent="0.3">
      <c r="A10" s="326"/>
      <c r="B10" s="212">
        <v>5</v>
      </c>
      <c r="C10" s="213" t="s">
        <v>116</v>
      </c>
      <c r="D10" s="214">
        <f t="shared" si="0"/>
        <v>48</v>
      </c>
      <c r="E10" s="214">
        <f t="shared" si="0"/>
        <v>48</v>
      </c>
      <c r="F10" s="214">
        <f t="shared" si="0"/>
        <v>0</v>
      </c>
      <c r="G10" s="214">
        <f t="shared" si="0"/>
        <v>0</v>
      </c>
      <c r="H10" s="214">
        <f t="shared" si="0"/>
        <v>0</v>
      </c>
      <c r="I10" s="214">
        <f t="shared" si="0"/>
        <v>0</v>
      </c>
      <c r="J10" s="172">
        <f t="shared" si="1"/>
        <v>48</v>
      </c>
      <c r="K10" s="173">
        <f t="shared" si="1"/>
        <v>48</v>
      </c>
    </row>
    <row r="11" spans="1:12" ht="30" customHeight="1" thickBot="1" x14ac:dyDescent="0.3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2" x14ac:dyDescent="0.25">
      <c r="A12" s="309" t="s">
        <v>115</v>
      </c>
      <c r="B12" s="311" t="s">
        <v>106</v>
      </c>
      <c r="C12" s="316" t="s">
        <v>18</v>
      </c>
      <c r="D12" s="298" t="s">
        <v>108</v>
      </c>
      <c r="E12" s="298"/>
      <c r="F12" s="298" t="s">
        <v>109</v>
      </c>
      <c r="G12" s="298"/>
      <c r="H12" s="298" t="s">
        <v>110</v>
      </c>
      <c r="I12" s="299"/>
      <c r="J12" s="300" t="s">
        <v>121</v>
      </c>
      <c r="K12" s="302" t="s">
        <v>123</v>
      </c>
    </row>
    <row r="13" spans="1:12" ht="45.75" thickBot="1" x14ac:dyDescent="0.3">
      <c r="A13" s="310"/>
      <c r="B13" s="312"/>
      <c r="C13" s="317"/>
      <c r="D13" s="50" t="s">
        <v>117</v>
      </c>
      <c r="E13" s="50" t="s">
        <v>111</v>
      </c>
      <c r="F13" s="50" t="s">
        <v>118</v>
      </c>
      <c r="G13" s="50" t="s">
        <v>111</v>
      </c>
      <c r="H13" s="50" t="s">
        <v>119</v>
      </c>
      <c r="I13" s="50" t="s">
        <v>111</v>
      </c>
      <c r="J13" s="301"/>
      <c r="K13" s="303"/>
    </row>
    <row r="14" spans="1:12" ht="15.75" thickBot="1" x14ac:dyDescent="0.3">
      <c r="A14" s="43" t="s">
        <v>122</v>
      </c>
      <c r="B14" s="44"/>
      <c r="C14" s="45">
        <v>1</v>
      </c>
      <c r="D14" s="46">
        <v>2</v>
      </c>
      <c r="E14" s="46">
        <v>3</v>
      </c>
      <c r="F14" s="46">
        <v>4</v>
      </c>
      <c r="G14" s="46">
        <v>5</v>
      </c>
      <c r="H14" s="46">
        <v>6</v>
      </c>
      <c r="I14" s="47">
        <v>7</v>
      </c>
      <c r="J14" s="48">
        <v>8</v>
      </c>
      <c r="K14" s="49">
        <v>9</v>
      </c>
    </row>
    <row r="15" spans="1:12" x14ac:dyDescent="0.25">
      <c r="A15" s="306">
        <v>1</v>
      </c>
      <c r="B15" s="150">
        <v>1</v>
      </c>
      <c r="C15" s="151" t="s">
        <v>112</v>
      </c>
      <c r="D15" s="126">
        <v>64</v>
      </c>
      <c r="E15" s="126">
        <v>64</v>
      </c>
      <c r="F15" s="126">
        <v>0</v>
      </c>
      <c r="G15" s="126">
        <v>0</v>
      </c>
      <c r="H15" s="126">
        <v>0</v>
      </c>
      <c r="I15" s="152">
        <v>0</v>
      </c>
      <c r="J15" s="51">
        <f t="shared" ref="J15:K19" si="2">SUM(D15,F15,H15)</f>
        <v>64</v>
      </c>
      <c r="K15" s="52">
        <f t="shared" si="2"/>
        <v>64</v>
      </c>
      <c r="L15" s="297">
        <f>IF(J15&gt;=1,1,IF(J15&lt;1,0))</f>
        <v>1</v>
      </c>
    </row>
    <row r="16" spans="1:12" x14ac:dyDescent="0.25">
      <c r="A16" s="307"/>
      <c r="B16" s="153">
        <v>2</v>
      </c>
      <c r="C16" s="154" t="s">
        <v>114</v>
      </c>
      <c r="D16" s="127">
        <v>6</v>
      </c>
      <c r="E16" s="127">
        <v>6</v>
      </c>
      <c r="F16" s="127">
        <v>0</v>
      </c>
      <c r="G16" s="127">
        <v>0</v>
      </c>
      <c r="H16" s="127">
        <v>0</v>
      </c>
      <c r="I16" s="155">
        <v>0</v>
      </c>
      <c r="J16" s="53">
        <f t="shared" si="2"/>
        <v>6</v>
      </c>
      <c r="K16" s="54">
        <f t="shared" si="2"/>
        <v>6</v>
      </c>
      <c r="L16" s="297"/>
    </row>
    <row r="17" spans="1:12" x14ac:dyDescent="0.25">
      <c r="A17" s="307"/>
      <c r="B17" s="153">
        <v>3</v>
      </c>
      <c r="C17" s="154" t="s">
        <v>113</v>
      </c>
      <c r="D17" s="127">
        <v>6</v>
      </c>
      <c r="E17" s="127">
        <v>6</v>
      </c>
      <c r="F17" s="127">
        <v>0</v>
      </c>
      <c r="G17" s="127">
        <v>0</v>
      </c>
      <c r="H17" s="127">
        <v>0</v>
      </c>
      <c r="I17" s="155">
        <v>0</v>
      </c>
      <c r="J17" s="53">
        <f t="shared" si="2"/>
        <v>6</v>
      </c>
      <c r="K17" s="54">
        <f t="shared" si="2"/>
        <v>6</v>
      </c>
      <c r="L17" s="297"/>
    </row>
    <row r="18" spans="1:12" x14ac:dyDescent="0.25">
      <c r="A18" s="307"/>
      <c r="B18" s="153">
        <v>4</v>
      </c>
      <c r="C18" s="154" t="s">
        <v>120</v>
      </c>
      <c r="D18" s="127">
        <v>18</v>
      </c>
      <c r="E18" s="127">
        <v>18</v>
      </c>
      <c r="F18" s="127">
        <v>0</v>
      </c>
      <c r="G18" s="127">
        <v>0</v>
      </c>
      <c r="H18" s="127">
        <v>0</v>
      </c>
      <c r="I18" s="155">
        <v>0</v>
      </c>
      <c r="J18" s="53">
        <f t="shared" si="2"/>
        <v>18</v>
      </c>
      <c r="K18" s="54">
        <f t="shared" si="2"/>
        <v>18</v>
      </c>
      <c r="L18" s="297"/>
    </row>
    <row r="19" spans="1:12" ht="15.75" thickBot="1" x14ac:dyDescent="0.3">
      <c r="A19" s="308"/>
      <c r="B19" s="156">
        <v>5</v>
      </c>
      <c r="C19" s="157" t="s">
        <v>116</v>
      </c>
      <c r="D19" s="128">
        <v>8</v>
      </c>
      <c r="E19" s="128">
        <v>8</v>
      </c>
      <c r="F19" s="128">
        <v>0</v>
      </c>
      <c r="G19" s="128">
        <v>0</v>
      </c>
      <c r="H19" s="128">
        <v>0</v>
      </c>
      <c r="I19" s="158">
        <v>0</v>
      </c>
      <c r="J19" s="55">
        <f t="shared" si="2"/>
        <v>8</v>
      </c>
      <c r="K19" s="56">
        <f t="shared" si="2"/>
        <v>8</v>
      </c>
      <c r="L19" s="297"/>
    </row>
    <row r="20" spans="1:12" ht="30" customHeight="1" thickBot="1" x14ac:dyDescent="0.3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65"/>
    </row>
    <row r="21" spans="1:12" x14ac:dyDescent="0.25">
      <c r="A21" s="309" t="s">
        <v>115</v>
      </c>
      <c r="B21" s="311" t="s">
        <v>106</v>
      </c>
      <c r="C21" s="316" t="s">
        <v>19</v>
      </c>
      <c r="D21" s="298" t="s">
        <v>108</v>
      </c>
      <c r="E21" s="298"/>
      <c r="F21" s="298" t="s">
        <v>109</v>
      </c>
      <c r="G21" s="298"/>
      <c r="H21" s="298" t="s">
        <v>110</v>
      </c>
      <c r="I21" s="299"/>
      <c r="J21" s="300" t="s">
        <v>121</v>
      </c>
      <c r="K21" s="302" t="s">
        <v>123</v>
      </c>
      <c r="L21" s="165"/>
    </row>
    <row r="22" spans="1:12" ht="45.75" thickBot="1" x14ac:dyDescent="0.3">
      <c r="A22" s="310"/>
      <c r="B22" s="312"/>
      <c r="C22" s="317"/>
      <c r="D22" s="50" t="s">
        <v>117</v>
      </c>
      <c r="E22" s="50" t="s">
        <v>111</v>
      </c>
      <c r="F22" s="50" t="s">
        <v>118</v>
      </c>
      <c r="G22" s="50" t="s">
        <v>111</v>
      </c>
      <c r="H22" s="50" t="s">
        <v>119</v>
      </c>
      <c r="I22" s="50" t="s">
        <v>111</v>
      </c>
      <c r="J22" s="301"/>
      <c r="K22" s="303"/>
      <c r="L22" s="165"/>
    </row>
    <row r="23" spans="1:12" ht="15.75" thickBot="1" x14ac:dyDescent="0.3">
      <c r="A23" s="43" t="s">
        <v>122</v>
      </c>
      <c r="B23" s="44"/>
      <c r="C23" s="45">
        <v>1</v>
      </c>
      <c r="D23" s="46">
        <v>2</v>
      </c>
      <c r="E23" s="46">
        <v>3</v>
      </c>
      <c r="F23" s="46">
        <v>4</v>
      </c>
      <c r="G23" s="46">
        <v>5</v>
      </c>
      <c r="H23" s="46">
        <v>6</v>
      </c>
      <c r="I23" s="47">
        <v>7</v>
      </c>
      <c r="J23" s="48">
        <v>8</v>
      </c>
      <c r="K23" s="49">
        <v>9</v>
      </c>
      <c r="L23" s="165"/>
    </row>
    <row r="24" spans="1:12" x14ac:dyDescent="0.25">
      <c r="A24" s="306">
        <v>2</v>
      </c>
      <c r="B24" s="150">
        <v>1</v>
      </c>
      <c r="C24" s="151" t="s">
        <v>112</v>
      </c>
      <c r="D24" s="126">
        <v>3</v>
      </c>
      <c r="E24" s="126">
        <v>3</v>
      </c>
      <c r="F24" s="126">
        <v>0</v>
      </c>
      <c r="G24" s="126">
        <v>0</v>
      </c>
      <c r="H24" s="126">
        <v>0</v>
      </c>
      <c r="I24" s="152">
        <v>0</v>
      </c>
      <c r="J24" s="51">
        <f t="shared" ref="J24:K28" si="3">SUM(D24,F24,H24)</f>
        <v>3</v>
      </c>
      <c r="K24" s="52">
        <f t="shared" si="3"/>
        <v>3</v>
      </c>
      <c r="L24" s="297">
        <f>IF(J24&gt;=1,1,IF(J24&lt;1,0))</f>
        <v>1</v>
      </c>
    </row>
    <row r="25" spans="1:12" x14ac:dyDescent="0.25">
      <c r="A25" s="307"/>
      <c r="B25" s="153">
        <v>2</v>
      </c>
      <c r="C25" s="154" t="s">
        <v>114</v>
      </c>
      <c r="D25" s="127">
        <v>3</v>
      </c>
      <c r="E25" s="127">
        <v>3</v>
      </c>
      <c r="F25" s="127">
        <v>0</v>
      </c>
      <c r="G25" s="127">
        <v>0</v>
      </c>
      <c r="H25" s="127">
        <v>0</v>
      </c>
      <c r="I25" s="155">
        <v>0</v>
      </c>
      <c r="J25" s="53">
        <f t="shared" si="3"/>
        <v>3</v>
      </c>
      <c r="K25" s="54">
        <f t="shared" si="3"/>
        <v>3</v>
      </c>
      <c r="L25" s="297"/>
    </row>
    <row r="26" spans="1:12" x14ac:dyDescent="0.25">
      <c r="A26" s="307"/>
      <c r="B26" s="153">
        <v>3</v>
      </c>
      <c r="C26" s="154" t="s">
        <v>113</v>
      </c>
      <c r="D26" s="127">
        <v>3</v>
      </c>
      <c r="E26" s="127">
        <v>3</v>
      </c>
      <c r="F26" s="127">
        <v>0</v>
      </c>
      <c r="G26" s="127">
        <v>0</v>
      </c>
      <c r="H26" s="127">
        <v>0</v>
      </c>
      <c r="I26" s="155">
        <v>0</v>
      </c>
      <c r="J26" s="53">
        <f t="shared" si="3"/>
        <v>3</v>
      </c>
      <c r="K26" s="54">
        <f t="shared" si="3"/>
        <v>3</v>
      </c>
      <c r="L26" s="297"/>
    </row>
    <row r="27" spans="1:12" x14ac:dyDescent="0.25">
      <c r="A27" s="307"/>
      <c r="B27" s="153">
        <v>4</v>
      </c>
      <c r="C27" s="154" t="s">
        <v>120</v>
      </c>
      <c r="D27" s="127">
        <v>3</v>
      </c>
      <c r="E27" s="127">
        <v>3</v>
      </c>
      <c r="F27" s="127">
        <v>0</v>
      </c>
      <c r="G27" s="127">
        <v>0</v>
      </c>
      <c r="H27" s="127">
        <v>0</v>
      </c>
      <c r="I27" s="155">
        <v>0</v>
      </c>
      <c r="J27" s="53">
        <f t="shared" si="3"/>
        <v>3</v>
      </c>
      <c r="K27" s="54">
        <f t="shared" si="3"/>
        <v>3</v>
      </c>
      <c r="L27" s="297"/>
    </row>
    <row r="28" spans="1:12" ht="15.75" thickBot="1" x14ac:dyDescent="0.3">
      <c r="A28" s="308"/>
      <c r="B28" s="156">
        <v>5</v>
      </c>
      <c r="C28" s="157" t="s">
        <v>116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58">
        <v>0</v>
      </c>
      <c r="J28" s="55">
        <f t="shared" si="3"/>
        <v>0</v>
      </c>
      <c r="K28" s="56">
        <f t="shared" si="3"/>
        <v>0</v>
      </c>
      <c r="L28" s="297"/>
    </row>
    <row r="29" spans="1:12" x14ac:dyDescent="0.25">
      <c r="A29" s="309" t="s">
        <v>115</v>
      </c>
      <c r="B29" s="311" t="s">
        <v>106</v>
      </c>
      <c r="C29" s="316" t="s">
        <v>20</v>
      </c>
      <c r="D29" s="298" t="s">
        <v>108</v>
      </c>
      <c r="E29" s="298"/>
      <c r="F29" s="298" t="s">
        <v>109</v>
      </c>
      <c r="G29" s="298"/>
      <c r="H29" s="298" t="s">
        <v>110</v>
      </c>
      <c r="I29" s="299"/>
      <c r="J29" s="300" t="s">
        <v>121</v>
      </c>
      <c r="K29" s="302" t="s">
        <v>123</v>
      </c>
      <c r="L29" s="165"/>
    </row>
    <row r="30" spans="1:12" ht="45.75" thickBot="1" x14ac:dyDescent="0.3">
      <c r="A30" s="310"/>
      <c r="B30" s="312"/>
      <c r="C30" s="317"/>
      <c r="D30" s="50" t="s">
        <v>117</v>
      </c>
      <c r="E30" s="50" t="s">
        <v>111</v>
      </c>
      <c r="F30" s="50" t="s">
        <v>118</v>
      </c>
      <c r="G30" s="50" t="s">
        <v>111</v>
      </c>
      <c r="H30" s="50" t="s">
        <v>119</v>
      </c>
      <c r="I30" s="50" t="s">
        <v>111</v>
      </c>
      <c r="J30" s="301"/>
      <c r="K30" s="303"/>
      <c r="L30" s="165"/>
    </row>
    <row r="31" spans="1:12" ht="15.75" thickBot="1" x14ac:dyDescent="0.3">
      <c r="A31" s="43" t="s">
        <v>122</v>
      </c>
      <c r="B31" s="44"/>
      <c r="C31" s="45">
        <v>1</v>
      </c>
      <c r="D31" s="46">
        <v>2</v>
      </c>
      <c r="E31" s="46">
        <v>3</v>
      </c>
      <c r="F31" s="46">
        <v>4</v>
      </c>
      <c r="G31" s="46">
        <v>5</v>
      </c>
      <c r="H31" s="46">
        <v>6</v>
      </c>
      <c r="I31" s="47">
        <v>7</v>
      </c>
      <c r="J31" s="48">
        <v>8</v>
      </c>
      <c r="K31" s="49">
        <v>9</v>
      </c>
      <c r="L31" s="165"/>
    </row>
    <row r="32" spans="1:12" x14ac:dyDescent="0.25">
      <c r="A32" s="306">
        <v>3</v>
      </c>
      <c r="B32" s="150">
        <v>1</v>
      </c>
      <c r="C32" s="151" t="s">
        <v>112</v>
      </c>
      <c r="D32" s="126">
        <v>9</v>
      </c>
      <c r="E32" s="126">
        <v>9</v>
      </c>
      <c r="F32" s="126">
        <v>0</v>
      </c>
      <c r="G32" s="126">
        <v>0</v>
      </c>
      <c r="H32" s="126">
        <v>0</v>
      </c>
      <c r="I32" s="152">
        <v>0</v>
      </c>
      <c r="J32" s="51">
        <f t="shared" ref="J32:K36" si="4">SUM(D32,F32,H32)</f>
        <v>9</v>
      </c>
      <c r="K32" s="52">
        <f t="shared" si="4"/>
        <v>9</v>
      </c>
      <c r="L32" s="297">
        <f>IF(J32&gt;=1,1,IF(J32&lt;1,0))</f>
        <v>1</v>
      </c>
    </row>
    <row r="33" spans="1:12" x14ac:dyDescent="0.25">
      <c r="A33" s="307"/>
      <c r="B33" s="153">
        <v>2</v>
      </c>
      <c r="C33" s="154" t="s">
        <v>114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55">
        <v>0</v>
      </c>
      <c r="J33" s="53">
        <f t="shared" si="4"/>
        <v>0</v>
      </c>
      <c r="K33" s="54">
        <f t="shared" si="4"/>
        <v>0</v>
      </c>
      <c r="L33" s="297"/>
    </row>
    <row r="34" spans="1:12" x14ac:dyDescent="0.25">
      <c r="A34" s="307"/>
      <c r="B34" s="153">
        <v>3</v>
      </c>
      <c r="C34" s="154" t="s">
        <v>113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55">
        <v>0</v>
      </c>
      <c r="J34" s="53">
        <f t="shared" si="4"/>
        <v>0</v>
      </c>
      <c r="K34" s="54">
        <f t="shared" si="4"/>
        <v>0</v>
      </c>
      <c r="L34" s="297"/>
    </row>
    <row r="35" spans="1:12" x14ac:dyDescent="0.25">
      <c r="A35" s="307"/>
      <c r="B35" s="153">
        <v>4</v>
      </c>
      <c r="C35" s="154" t="s">
        <v>120</v>
      </c>
      <c r="D35" s="127">
        <v>2</v>
      </c>
      <c r="E35" s="127">
        <v>2</v>
      </c>
      <c r="F35" s="127">
        <v>0</v>
      </c>
      <c r="G35" s="127">
        <v>0</v>
      </c>
      <c r="H35" s="127">
        <v>0</v>
      </c>
      <c r="I35" s="155">
        <v>0</v>
      </c>
      <c r="J35" s="53">
        <f t="shared" si="4"/>
        <v>2</v>
      </c>
      <c r="K35" s="54">
        <f t="shared" si="4"/>
        <v>2</v>
      </c>
      <c r="L35" s="297"/>
    </row>
    <row r="36" spans="1:12" ht="15.75" thickBot="1" x14ac:dyDescent="0.3">
      <c r="A36" s="308"/>
      <c r="B36" s="156">
        <v>5</v>
      </c>
      <c r="C36" s="157" t="s">
        <v>116</v>
      </c>
      <c r="D36" s="128">
        <v>1</v>
      </c>
      <c r="E36" s="128">
        <v>1</v>
      </c>
      <c r="F36" s="128">
        <v>0</v>
      </c>
      <c r="G36" s="128">
        <v>0</v>
      </c>
      <c r="H36" s="128">
        <v>0</v>
      </c>
      <c r="I36" s="158">
        <v>0</v>
      </c>
      <c r="J36" s="55">
        <f t="shared" si="4"/>
        <v>1</v>
      </c>
      <c r="K36" s="56">
        <f t="shared" si="4"/>
        <v>1</v>
      </c>
      <c r="L36" s="297"/>
    </row>
    <row r="37" spans="1:12" x14ac:dyDescent="0.25">
      <c r="A37" s="309" t="s">
        <v>115</v>
      </c>
      <c r="B37" s="311" t="s">
        <v>106</v>
      </c>
      <c r="C37" s="316" t="s">
        <v>21</v>
      </c>
      <c r="D37" s="298" t="s">
        <v>108</v>
      </c>
      <c r="E37" s="298"/>
      <c r="F37" s="298" t="s">
        <v>109</v>
      </c>
      <c r="G37" s="298"/>
      <c r="H37" s="298" t="s">
        <v>110</v>
      </c>
      <c r="I37" s="299"/>
      <c r="J37" s="300" t="s">
        <v>121</v>
      </c>
      <c r="K37" s="302" t="s">
        <v>123</v>
      </c>
      <c r="L37" s="165"/>
    </row>
    <row r="38" spans="1:12" ht="45.75" thickBot="1" x14ac:dyDescent="0.3">
      <c r="A38" s="310"/>
      <c r="B38" s="312"/>
      <c r="C38" s="317"/>
      <c r="D38" s="50" t="s">
        <v>117</v>
      </c>
      <c r="E38" s="50" t="s">
        <v>111</v>
      </c>
      <c r="F38" s="50" t="s">
        <v>118</v>
      </c>
      <c r="G38" s="50" t="s">
        <v>111</v>
      </c>
      <c r="H38" s="50" t="s">
        <v>119</v>
      </c>
      <c r="I38" s="50" t="s">
        <v>111</v>
      </c>
      <c r="J38" s="301"/>
      <c r="K38" s="303"/>
      <c r="L38" s="165"/>
    </row>
    <row r="39" spans="1:12" ht="15.75" thickBot="1" x14ac:dyDescent="0.3">
      <c r="A39" s="43" t="s">
        <v>122</v>
      </c>
      <c r="B39" s="44"/>
      <c r="C39" s="45">
        <v>1</v>
      </c>
      <c r="D39" s="46">
        <v>2</v>
      </c>
      <c r="E39" s="46">
        <v>3</v>
      </c>
      <c r="F39" s="46">
        <v>4</v>
      </c>
      <c r="G39" s="46">
        <v>5</v>
      </c>
      <c r="H39" s="46">
        <v>6</v>
      </c>
      <c r="I39" s="47">
        <v>7</v>
      </c>
      <c r="J39" s="48">
        <v>8</v>
      </c>
      <c r="K39" s="49">
        <v>9</v>
      </c>
      <c r="L39" s="165"/>
    </row>
    <row r="40" spans="1:12" x14ac:dyDescent="0.25">
      <c r="A40" s="306">
        <v>4</v>
      </c>
      <c r="B40" s="150">
        <v>1</v>
      </c>
      <c r="C40" s="151" t="s">
        <v>112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52">
        <v>0</v>
      </c>
      <c r="J40" s="51">
        <f t="shared" ref="J40:K44" si="5">SUM(D40,F40,H40)</f>
        <v>0</v>
      </c>
      <c r="K40" s="52">
        <f t="shared" si="5"/>
        <v>0</v>
      </c>
      <c r="L40" s="297">
        <f>IF(J40&gt;=1,1,IF(J40&lt;1,0))</f>
        <v>0</v>
      </c>
    </row>
    <row r="41" spans="1:12" x14ac:dyDescent="0.25">
      <c r="A41" s="307"/>
      <c r="B41" s="153">
        <v>2</v>
      </c>
      <c r="C41" s="154" t="s">
        <v>114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55">
        <v>0</v>
      </c>
      <c r="J41" s="53">
        <f t="shared" si="5"/>
        <v>0</v>
      </c>
      <c r="K41" s="54">
        <f t="shared" si="5"/>
        <v>0</v>
      </c>
      <c r="L41" s="297"/>
    </row>
    <row r="42" spans="1:12" x14ac:dyDescent="0.25">
      <c r="A42" s="307"/>
      <c r="B42" s="153">
        <v>3</v>
      </c>
      <c r="C42" s="154" t="s">
        <v>113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55">
        <v>0</v>
      </c>
      <c r="J42" s="53">
        <f t="shared" si="5"/>
        <v>0</v>
      </c>
      <c r="K42" s="54">
        <f t="shared" si="5"/>
        <v>0</v>
      </c>
      <c r="L42" s="297"/>
    </row>
    <row r="43" spans="1:12" x14ac:dyDescent="0.25">
      <c r="A43" s="307"/>
      <c r="B43" s="153">
        <v>4</v>
      </c>
      <c r="C43" s="154" t="s">
        <v>120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55">
        <v>0</v>
      </c>
      <c r="J43" s="53">
        <f t="shared" si="5"/>
        <v>0</v>
      </c>
      <c r="K43" s="54">
        <f t="shared" si="5"/>
        <v>0</v>
      </c>
      <c r="L43" s="297"/>
    </row>
    <row r="44" spans="1:12" ht="15.75" thickBot="1" x14ac:dyDescent="0.3">
      <c r="A44" s="308"/>
      <c r="B44" s="156">
        <v>5</v>
      </c>
      <c r="C44" s="157" t="s">
        <v>116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58">
        <v>0</v>
      </c>
      <c r="J44" s="55">
        <f t="shared" si="5"/>
        <v>0</v>
      </c>
      <c r="K44" s="56">
        <f t="shared" si="5"/>
        <v>0</v>
      </c>
      <c r="L44" s="297"/>
    </row>
    <row r="45" spans="1:12" x14ac:dyDescent="0.25">
      <c r="A45" s="309" t="s">
        <v>115</v>
      </c>
      <c r="B45" s="311" t="s">
        <v>106</v>
      </c>
      <c r="C45" s="316" t="s">
        <v>22</v>
      </c>
      <c r="D45" s="298" t="s">
        <v>108</v>
      </c>
      <c r="E45" s="298"/>
      <c r="F45" s="298" t="s">
        <v>109</v>
      </c>
      <c r="G45" s="298"/>
      <c r="H45" s="298" t="s">
        <v>110</v>
      </c>
      <c r="I45" s="299"/>
      <c r="J45" s="300" t="s">
        <v>121</v>
      </c>
      <c r="K45" s="302" t="s">
        <v>123</v>
      </c>
      <c r="L45" s="165"/>
    </row>
    <row r="46" spans="1:12" ht="45.75" thickBot="1" x14ac:dyDescent="0.3">
      <c r="A46" s="310"/>
      <c r="B46" s="312"/>
      <c r="C46" s="317"/>
      <c r="D46" s="50" t="s">
        <v>117</v>
      </c>
      <c r="E46" s="50" t="s">
        <v>111</v>
      </c>
      <c r="F46" s="50" t="s">
        <v>118</v>
      </c>
      <c r="G46" s="50" t="s">
        <v>111</v>
      </c>
      <c r="H46" s="50" t="s">
        <v>119</v>
      </c>
      <c r="I46" s="50" t="s">
        <v>111</v>
      </c>
      <c r="J46" s="301"/>
      <c r="K46" s="303"/>
      <c r="L46" s="165"/>
    </row>
    <row r="47" spans="1:12" ht="15.75" thickBot="1" x14ac:dyDescent="0.3">
      <c r="A47" s="43" t="s">
        <v>122</v>
      </c>
      <c r="B47" s="44"/>
      <c r="C47" s="45">
        <v>1</v>
      </c>
      <c r="D47" s="46">
        <v>2</v>
      </c>
      <c r="E47" s="46">
        <v>3</v>
      </c>
      <c r="F47" s="46">
        <v>4</v>
      </c>
      <c r="G47" s="46">
        <v>5</v>
      </c>
      <c r="H47" s="46">
        <v>6</v>
      </c>
      <c r="I47" s="47">
        <v>7</v>
      </c>
      <c r="J47" s="48">
        <v>8</v>
      </c>
      <c r="K47" s="49">
        <v>9</v>
      </c>
      <c r="L47" s="165"/>
    </row>
    <row r="48" spans="1:12" x14ac:dyDescent="0.25">
      <c r="A48" s="306">
        <v>5</v>
      </c>
      <c r="B48" s="150">
        <v>1</v>
      </c>
      <c r="C48" s="151" t="s">
        <v>112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52">
        <v>0</v>
      </c>
      <c r="J48" s="51">
        <f t="shared" ref="J48:K52" si="6">SUM(D48,F48,H48)</f>
        <v>0</v>
      </c>
      <c r="K48" s="52">
        <f t="shared" si="6"/>
        <v>0</v>
      </c>
      <c r="L48" s="297">
        <f>IF(J48&gt;=1,1,IF(J48&lt;1,0))</f>
        <v>0</v>
      </c>
    </row>
    <row r="49" spans="1:12" x14ac:dyDescent="0.25">
      <c r="A49" s="307"/>
      <c r="B49" s="153">
        <v>2</v>
      </c>
      <c r="C49" s="154" t="s">
        <v>114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55">
        <v>0</v>
      </c>
      <c r="J49" s="53">
        <f t="shared" si="6"/>
        <v>0</v>
      </c>
      <c r="K49" s="54">
        <f t="shared" si="6"/>
        <v>0</v>
      </c>
      <c r="L49" s="297"/>
    </row>
    <row r="50" spans="1:12" x14ac:dyDescent="0.25">
      <c r="A50" s="307"/>
      <c r="B50" s="153">
        <v>3</v>
      </c>
      <c r="C50" s="154" t="s">
        <v>113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55">
        <v>0</v>
      </c>
      <c r="J50" s="53">
        <f t="shared" si="6"/>
        <v>0</v>
      </c>
      <c r="K50" s="54">
        <f t="shared" si="6"/>
        <v>0</v>
      </c>
      <c r="L50" s="297"/>
    </row>
    <row r="51" spans="1:12" x14ac:dyDescent="0.25">
      <c r="A51" s="307"/>
      <c r="B51" s="153">
        <v>4</v>
      </c>
      <c r="C51" s="154" t="s">
        <v>120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55">
        <v>0</v>
      </c>
      <c r="J51" s="53">
        <f t="shared" si="6"/>
        <v>0</v>
      </c>
      <c r="K51" s="54">
        <f t="shared" si="6"/>
        <v>0</v>
      </c>
      <c r="L51" s="297"/>
    </row>
    <row r="52" spans="1:12" ht="15.75" thickBot="1" x14ac:dyDescent="0.3">
      <c r="A52" s="308"/>
      <c r="B52" s="156">
        <v>5</v>
      </c>
      <c r="C52" s="157" t="s">
        <v>116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58">
        <v>0</v>
      </c>
      <c r="J52" s="55">
        <f t="shared" si="6"/>
        <v>0</v>
      </c>
      <c r="K52" s="56">
        <f t="shared" si="6"/>
        <v>0</v>
      </c>
      <c r="L52" s="297"/>
    </row>
    <row r="53" spans="1:12" x14ac:dyDescent="0.25">
      <c r="A53" s="309" t="s">
        <v>115</v>
      </c>
      <c r="B53" s="311" t="s">
        <v>106</v>
      </c>
      <c r="C53" s="316" t="s">
        <v>23</v>
      </c>
      <c r="D53" s="298" t="s">
        <v>108</v>
      </c>
      <c r="E53" s="298"/>
      <c r="F53" s="298" t="s">
        <v>109</v>
      </c>
      <c r="G53" s="298"/>
      <c r="H53" s="298" t="s">
        <v>110</v>
      </c>
      <c r="I53" s="299"/>
      <c r="J53" s="300" t="s">
        <v>121</v>
      </c>
      <c r="K53" s="302" t="s">
        <v>123</v>
      </c>
      <c r="L53" s="165"/>
    </row>
    <row r="54" spans="1:12" ht="45.75" thickBot="1" x14ac:dyDescent="0.3">
      <c r="A54" s="310"/>
      <c r="B54" s="312"/>
      <c r="C54" s="317"/>
      <c r="D54" s="50" t="s">
        <v>117</v>
      </c>
      <c r="E54" s="50" t="s">
        <v>111</v>
      </c>
      <c r="F54" s="50" t="s">
        <v>118</v>
      </c>
      <c r="G54" s="50" t="s">
        <v>111</v>
      </c>
      <c r="H54" s="50" t="s">
        <v>119</v>
      </c>
      <c r="I54" s="50" t="s">
        <v>111</v>
      </c>
      <c r="J54" s="301"/>
      <c r="K54" s="303"/>
      <c r="L54" s="165"/>
    </row>
    <row r="55" spans="1:12" ht="15.75" thickBot="1" x14ac:dyDescent="0.3">
      <c r="A55" s="43" t="s">
        <v>122</v>
      </c>
      <c r="B55" s="44"/>
      <c r="C55" s="45">
        <v>1</v>
      </c>
      <c r="D55" s="46">
        <v>2</v>
      </c>
      <c r="E55" s="46">
        <v>3</v>
      </c>
      <c r="F55" s="46">
        <v>4</v>
      </c>
      <c r="G55" s="46">
        <v>5</v>
      </c>
      <c r="H55" s="46">
        <v>6</v>
      </c>
      <c r="I55" s="47">
        <v>7</v>
      </c>
      <c r="J55" s="48">
        <v>8</v>
      </c>
      <c r="K55" s="49">
        <v>9</v>
      </c>
      <c r="L55" s="165"/>
    </row>
    <row r="56" spans="1:12" x14ac:dyDescent="0.25">
      <c r="A56" s="306">
        <v>6</v>
      </c>
      <c r="B56" s="150">
        <v>1</v>
      </c>
      <c r="C56" s="151" t="s">
        <v>112</v>
      </c>
      <c r="D56" s="126">
        <v>35</v>
      </c>
      <c r="E56" s="126">
        <v>35</v>
      </c>
      <c r="F56" s="126">
        <v>0</v>
      </c>
      <c r="G56" s="126">
        <v>0</v>
      </c>
      <c r="H56" s="126">
        <v>0</v>
      </c>
      <c r="I56" s="152">
        <v>0</v>
      </c>
      <c r="J56" s="51">
        <f t="shared" ref="J56:K60" si="7">SUM(D56,F56,H56)</f>
        <v>35</v>
      </c>
      <c r="K56" s="52">
        <f t="shared" si="7"/>
        <v>35</v>
      </c>
      <c r="L56" s="297">
        <f>IF(J56&gt;=1,1,IF(J56&lt;1,0))</f>
        <v>1</v>
      </c>
    </row>
    <row r="57" spans="1:12" x14ac:dyDescent="0.25">
      <c r="A57" s="307"/>
      <c r="B57" s="153">
        <v>2</v>
      </c>
      <c r="C57" s="154" t="s">
        <v>114</v>
      </c>
      <c r="D57" s="127">
        <v>12</v>
      </c>
      <c r="E57" s="127">
        <v>12</v>
      </c>
      <c r="F57" s="127">
        <v>0</v>
      </c>
      <c r="G57" s="127">
        <v>0</v>
      </c>
      <c r="H57" s="127">
        <v>0</v>
      </c>
      <c r="I57" s="155">
        <v>0</v>
      </c>
      <c r="J57" s="53">
        <f t="shared" si="7"/>
        <v>12</v>
      </c>
      <c r="K57" s="54">
        <f t="shared" si="7"/>
        <v>12</v>
      </c>
      <c r="L57" s="297"/>
    </row>
    <row r="58" spans="1:12" x14ac:dyDescent="0.25">
      <c r="A58" s="307"/>
      <c r="B58" s="153">
        <v>3</v>
      </c>
      <c r="C58" s="154" t="s">
        <v>113</v>
      </c>
      <c r="D58" s="127">
        <v>7</v>
      </c>
      <c r="E58" s="127">
        <v>7</v>
      </c>
      <c r="F58" s="127">
        <v>0</v>
      </c>
      <c r="G58" s="127">
        <v>0</v>
      </c>
      <c r="H58" s="127">
        <v>0</v>
      </c>
      <c r="I58" s="155">
        <v>0</v>
      </c>
      <c r="J58" s="53">
        <f t="shared" si="7"/>
        <v>7</v>
      </c>
      <c r="K58" s="54">
        <f t="shared" si="7"/>
        <v>7</v>
      </c>
      <c r="L58" s="297"/>
    </row>
    <row r="59" spans="1:12" x14ac:dyDescent="0.25">
      <c r="A59" s="307"/>
      <c r="B59" s="153">
        <v>4</v>
      </c>
      <c r="C59" s="154" t="s">
        <v>120</v>
      </c>
      <c r="D59" s="127">
        <v>18</v>
      </c>
      <c r="E59" s="127">
        <v>18</v>
      </c>
      <c r="F59" s="127">
        <v>0</v>
      </c>
      <c r="G59" s="127">
        <v>0</v>
      </c>
      <c r="H59" s="127">
        <v>0</v>
      </c>
      <c r="I59" s="155">
        <v>0</v>
      </c>
      <c r="J59" s="53">
        <f t="shared" si="7"/>
        <v>18</v>
      </c>
      <c r="K59" s="54">
        <f t="shared" si="7"/>
        <v>18</v>
      </c>
      <c r="L59" s="297"/>
    </row>
    <row r="60" spans="1:12" ht="15.75" thickBot="1" x14ac:dyDescent="0.3">
      <c r="A60" s="308"/>
      <c r="B60" s="156">
        <v>5</v>
      </c>
      <c r="C60" s="157" t="s">
        <v>116</v>
      </c>
      <c r="D60" s="128">
        <v>6</v>
      </c>
      <c r="E60" s="128">
        <v>6</v>
      </c>
      <c r="F60" s="128">
        <v>0</v>
      </c>
      <c r="G60" s="128">
        <v>0</v>
      </c>
      <c r="H60" s="128">
        <v>0</v>
      </c>
      <c r="I60" s="158">
        <v>0</v>
      </c>
      <c r="J60" s="55">
        <f t="shared" si="7"/>
        <v>6</v>
      </c>
      <c r="K60" s="56">
        <f t="shared" si="7"/>
        <v>6</v>
      </c>
      <c r="L60" s="297"/>
    </row>
    <row r="61" spans="1:12" x14ac:dyDescent="0.25">
      <c r="A61" s="309" t="s">
        <v>115</v>
      </c>
      <c r="B61" s="311" t="s">
        <v>106</v>
      </c>
      <c r="C61" s="316" t="s">
        <v>24</v>
      </c>
      <c r="D61" s="298" t="s">
        <v>108</v>
      </c>
      <c r="E61" s="298"/>
      <c r="F61" s="298" t="s">
        <v>109</v>
      </c>
      <c r="G61" s="298"/>
      <c r="H61" s="298" t="s">
        <v>110</v>
      </c>
      <c r="I61" s="299"/>
      <c r="J61" s="300" t="s">
        <v>121</v>
      </c>
      <c r="K61" s="302" t="s">
        <v>123</v>
      </c>
      <c r="L61" s="165"/>
    </row>
    <row r="62" spans="1:12" ht="45.75" thickBot="1" x14ac:dyDescent="0.3">
      <c r="A62" s="310"/>
      <c r="B62" s="312"/>
      <c r="C62" s="317"/>
      <c r="D62" s="50" t="s">
        <v>117</v>
      </c>
      <c r="E62" s="50" t="s">
        <v>111</v>
      </c>
      <c r="F62" s="50" t="s">
        <v>118</v>
      </c>
      <c r="G62" s="50" t="s">
        <v>111</v>
      </c>
      <c r="H62" s="50" t="s">
        <v>119</v>
      </c>
      <c r="I62" s="50" t="s">
        <v>111</v>
      </c>
      <c r="J62" s="301"/>
      <c r="K62" s="303"/>
      <c r="L62" s="165"/>
    </row>
    <row r="63" spans="1:12" ht="15.75" thickBot="1" x14ac:dyDescent="0.3">
      <c r="A63" s="43" t="s">
        <v>122</v>
      </c>
      <c r="B63" s="44"/>
      <c r="C63" s="45">
        <v>1</v>
      </c>
      <c r="D63" s="46">
        <v>2</v>
      </c>
      <c r="E63" s="46">
        <v>3</v>
      </c>
      <c r="F63" s="46">
        <v>4</v>
      </c>
      <c r="G63" s="46">
        <v>5</v>
      </c>
      <c r="H63" s="46">
        <v>6</v>
      </c>
      <c r="I63" s="47">
        <v>7</v>
      </c>
      <c r="J63" s="48">
        <v>8</v>
      </c>
      <c r="K63" s="49">
        <v>9</v>
      </c>
      <c r="L63" s="165"/>
    </row>
    <row r="64" spans="1:12" x14ac:dyDescent="0.25">
      <c r="A64" s="306">
        <v>7</v>
      </c>
      <c r="B64" s="150">
        <v>1</v>
      </c>
      <c r="C64" s="151" t="s">
        <v>112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52">
        <v>0</v>
      </c>
      <c r="J64" s="51">
        <f t="shared" ref="J64:K68" si="8">SUM(D64,F64,H64)</f>
        <v>0</v>
      </c>
      <c r="K64" s="52">
        <f t="shared" si="8"/>
        <v>0</v>
      </c>
      <c r="L64" s="297">
        <f>IF(J64&gt;=1,1,IF(J64&lt;1,0))</f>
        <v>0</v>
      </c>
    </row>
    <row r="65" spans="1:12" x14ac:dyDescent="0.25">
      <c r="A65" s="307"/>
      <c r="B65" s="153">
        <v>2</v>
      </c>
      <c r="C65" s="154" t="s">
        <v>114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55">
        <v>0</v>
      </c>
      <c r="J65" s="53">
        <f t="shared" si="8"/>
        <v>0</v>
      </c>
      <c r="K65" s="54">
        <f t="shared" si="8"/>
        <v>0</v>
      </c>
      <c r="L65" s="297"/>
    </row>
    <row r="66" spans="1:12" x14ac:dyDescent="0.25">
      <c r="A66" s="307"/>
      <c r="B66" s="153">
        <v>3</v>
      </c>
      <c r="C66" s="154" t="s">
        <v>113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55">
        <v>0</v>
      </c>
      <c r="J66" s="53">
        <f t="shared" si="8"/>
        <v>0</v>
      </c>
      <c r="K66" s="54">
        <f t="shared" si="8"/>
        <v>0</v>
      </c>
      <c r="L66" s="297"/>
    </row>
    <row r="67" spans="1:12" x14ac:dyDescent="0.25">
      <c r="A67" s="307"/>
      <c r="B67" s="153">
        <v>4</v>
      </c>
      <c r="C67" s="154" t="s">
        <v>120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55">
        <v>0</v>
      </c>
      <c r="J67" s="53">
        <f t="shared" si="8"/>
        <v>0</v>
      </c>
      <c r="K67" s="54">
        <f t="shared" si="8"/>
        <v>0</v>
      </c>
      <c r="L67" s="297"/>
    </row>
    <row r="68" spans="1:12" ht="15.75" thickBot="1" x14ac:dyDescent="0.3">
      <c r="A68" s="308"/>
      <c r="B68" s="156">
        <v>5</v>
      </c>
      <c r="C68" s="157" t="s">
        <v>116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58">
        <v>0</v>
      </c>
      <c r="J68" s="55">
        <f t="shared" si="8"/>
        <v>0</v>
      </c>
      <c r="K68" s="56">
        <f t="shared" si="8"/>
        <v>0</v>
      </c>
      <c r="L68" s="297"/>
    </row>
    <row r="69" spans="1:12" ht="30" customHeight="1" thickBot="1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256" t="s">
        <v>155</v>
      </c>
      <c r="K69" s="256"/>
      <c r="L69" s="165"/>
    </row>
    <row r="70" spans="1:12" x14ac:dyDescent="0.25">
      <c r="A70" s="309" t="s">
        <v>115</v>
      </c>
      <c r="B70" s="311" t="s">
        <v>106</v>
      </c>
      <c r="C70" s="316" t="s">
        <v>25</v>
      </c>
      <c r="D70" s="298" t="s">
        <v>108</v>
      </c>
      <c r="E70" s="298"/>
      <c r="F70" s="298" t="s">
        <v>109</v>
      </c>
      <c r="G70" s="298"/>
      <c r="H70" s="298" t="s">
        <v>110</v>
      </c>
      <c r="I70" s="299"/>
      <c r="J70" s="300" t="s">
        <v>121</v>
      </c>
      <c r="K70" s="302" t="s">
        <v>123</v>
      </c>
      <c r="L70" s="165"/>
    </row>
    <row r="71" spans="1:12" ht="45.75" thickBot="1" x14ac:dyDescent="0.3">
      <c r="A71" s="310"/>
      <c r="B71" s="312"/>
      <c r="C71" s="317"/>
      <c r="D71" s="50" t="s">
        <v>117</v>
      </c>
      <c r="E71" s="50" t="s">
        <v>111</v>
      </c>
      <c r="F71" s="50" t="s">
        <v>118</v>
      </c>
      <c r="G71" s="50" t="s">
        <v>111</v>
      </c>
      <c r="H71" s="50" t="s">
        <v>119</v>
      </c>
      <c r="I71" s="50" t="s">
        <v>111</v>
      </c>
      <c r="J71" s="301"/>
      <c r="K71" s="303"/>
      <c r="L71" s="165"/>
    </row>
    <row r="72" spans="1:12" ht="15.75" thickBot="1" x14ac:dyDescent="0.3">
      <c r="A72" s="43" t="s">
        <v>122</v>
      </c>
      <c r="B72" s="44"/>
      <c r="C72" s="45">
        <v>1</v>
      </c>
      <c r="D72" s="46">
        <v>2</v>
      </c>
      <c r="E72" s="46">
        <v>3</v>
      </c>
      <c r="F72" s="46">
        <v>4</v>
      </c>
      <c r="G72" s="46">
        <v>5</v>
      </c>
      <c r="H72" s="46">
        <v>6</v>
      </c>
      <c r="I72" s="47">
        <v>7</v>
      </c>
      <c r="J72" s="48">
        <v>8</v>
      </c>
      <c r="K72" s="49">
        <v>9</v>
      </c>
      <c r="L72" s="165"/>
    </row>
    <row r="73" spans="1:12" x14ac:dyDescent="0.25">
      <c r="A73" s="306">
        <v>8</v>
      </c>
      <c r="B73" s="150">
        <v>1</v>
      </c>
      <c r="C73" s="151" t="s">
        <v>112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52">
        <v>0</v>
      </c>
      <c r="J73" s="51">
        <f t="shared" ref="J73:K77" si="9">SUM(D73,F73,H73)</f>
        <v>0</v>
      </c>
      <c r="K73" s="52">
        <f t="shared" si="9"/>
        <v>0</v>
      </c>
      <c r="L73" s="297">
        <f>IF(J73&gt;=1,1,IF(J73&lt;1,0))</f>
        <v>0</v>
      </c>
    </row>
    <row r="74" spans="1:12" x14ac:dyDescent="0.25">
      <c r="A74" s="307"/>
      <c r="B74" s="153">
        <v>2</v>
      </c>
      <c r="C74" s="154" t="s">
        <v>114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55">
        <v>0</v>
      </c>
      <c r="J74" s="53">
        <f t="shared" si="9"/>
        <v>0</v>
      </c>
      <c r="K74" s="54">
        <f t="shared" si="9"/>
        <v>0</v>
      </c>
      <c r="L74" s="297"/>
    </row>
    <row r="75" spans="1:12" x14ac:dyDescent="0.25">
      <c r="A75" s="307"/>
      <c r="B75" s="153">
        <v>3</v>
      </c>
      <c r="C75" s="154" t="s">
        <v>113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55">
        <v>0</v>
      </c>
      <c r="J75" s="53">
        <f t="shared" si="9"/>
        <v>0</v>
      </c>
      <c r="K75" s="54">
        <f t="shared" si="9"/>
        <v>0</v>
      </c>
      <c r="L75" s="297"/>
    </row>
    <row r="76" spans="1:12" x14ac:dyDescent="0.25">
      <c r="A76" s="307"/>
      <c r="B76" s="153">
        <v>4</v>
      </c>
      <c r="C76" s="154" t="s">
        <v>120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55">
        <v>0</v>
      </c>
      <c r="J76" s="53">
        <f t="shared" si="9"/>
        <v>0</v>
      </c>
      <c r="K76" s="54">
        <f t="shared" si="9"/>
        <v>0</v>
      </c>
      <c r="L76" s="297"/>
    </row>
    <row r="77" spans="1:12" ht="15.75" thickBot="1" x14ac:dyDescent="0.3">
      <c r="A77" s="308"/>
      <c r="B77" s="156">
        <v>5</v>
      </c>
      <c r="C77" s="157" t="s">
        <v>116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158">
        <v>0</v>
      </c>
      <c r="J77" s="55">
        <f t="shared" si="9"/>
        <v>0</v>
      </c>
      <c r="K77" s="56">
        <f t="shared" si="9"/>
        <v>0</v>
      </c>
      <c r="L77" s="297"/>
    </row>
    <row r="78" spans="1:12" x14ac:dyDescent="0.25">
      <c r="A78" s="309" t="s">
        <v>115</v>
      </c>
      <c r="B78" s="311" t="s">
        <v>106</v>
      </c>
      <c r="C78" s="316" t="s">
        <v>26</v>
      </c>
      <c r="D78" s="298" t="s">
        <v>108</v>
      </c>
      <c r="E78" s="298"/>
      <c r="F78" s="298" t="s">
        <v>109</v>
      </c>
      <c r="G78" s="298"/>
      <c r="H78" s="298" t="s">
        <v>110</v>
      </c>
      <c r="I78" s="299"/>
      <c r="J78" s="300" t="s">
        <v>121</v>
      </c>
      <c r="K78" s="302" t="s">
        <v>123</v>
      </c>
      <c r="L78" s="165"/>
    </row>
    <row r="79" spans="1:12" ht="45.75" thickBot="1" x14ac:dyDescent="0.3">
      <c r="A79" s="310"/>
      <c r="B79" s="312"/>
      <c r="C79" s="317"/>
      <c r="D79" s="50" t="s">
        <v>117</v>
      </c>
      <c r="E79" s="50" t="s">
        <v>111</v>
      </c>
      <c r="F79" s="50" t="s">
        <v>118</v>
      </c>
      <c r="G79" s="50" t="s">
        <v>111</v>
      </c>
      <c r="H79" s="50" t="s">
        <v>119</v>
      </c>
      <c r="I79" s="50" t="s">
        <v>111</v>
      </c>
      <c r="J79" s="301"/>
      <c r="K79" s="303"/>
      <c r="L79" s="165"/>
    </row>
    <row r="80" spans="1:12" ht="15.75" thickBot="1" x14ac:dyDescent="0.3">
      <c r="A80" s="43" t="s">
        <v>122</v>
      </c>
      <c r="B80" s="44"/>
      <c r="C80" s="45">
        <v>1</v>
      </c>
      <c r="D80" s="46">
        <v>2</v>
      </c>
      <c r="E80" s="46">
        <v>3</v>
      </c>
      <c r="F80" s="46">
        <v>4</v>
      </c>
      <c r="G80" s="46">
        <v>5</v>
      </c>
      <c r="H80" s="46">
        <v>6</v>
      </c>
      <c r="I80" s="47">
        <v>7</v>
      </c>
      <c r="J80" s="48">
        <v>8</v>
      </c>
      <c r="K80" s="49">
        <v>9</v>
      </c>
      <c r="L80" s="165"/>
    </row>
    <row r="81" spans="1:12" x14ac:dyDescent="0.25">
      <c r="A81" s="306">
        <v>9</v>
      </c>
      <c r="B81" s="150">
        <v>1</v>
      </c>
      <c r="C81" s="151" t="s">
        <v>112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52">
        <v>0</v>
      </c>
      <c r="J81" s="51">
        <f t="shared" ref="J81:K85" si="10">SUM(D81,F81,H81)</f>
        <v>0</v>
      </c>
      <c r="K81" s="52">
        <f t="shared" si="10"/>
        <v>0</v>
      </c>
      <c r="L81" s="297">
        <f>IF(J81&gt;=1,1,IF(J81&lt;1,0))</f>
        <v>0</v>
      </c>
    </row>
    <row r="82" spans="1:12" x14ac:dyDescent="0.25">
      <c r="A82" s="307"/>
      <c r="B82" s="153">
        <v>2</v>
      </c>
      <c r="C82" s="154" t="s">
        <v>114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55">
        <v>0</v>
      </c>
      <c r="J82" s="53">
        <f t="shared" si="10"/>
        <v>0</v>
      </c>
      <c r="K82" s="54">
        <f t="shared" si="10"/>
        <v>0</v>
      </c>
      <c r="L82" s="297"/>
    </row>
    <row r="83" spans="1:12" x14ac:dyDescent="0.25">
      <c r="A83" s="307"/>
      <c r="B83" s="153">
        <v>3</v>
      </c>
      <c r="C83" s="154" t="s">
        <v>113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55">
        <v>0</v>
      </c>
      <c r="J83" s="53">
        <f t="shared" si="10"/>
        <v>0</v>
      </c>
      <c r="K83" s="54">
        <f t="shared" si="10"/>
        <v>0</v>
      </c>
      <c r="L83" s="297"/>
    </row>
    <row r="84" spans="1:12" x14ac:dyDescent="0.25">
      <c r="A84" s="307"/>
      <c r="B84" s="153">
        <v>4</v>
      </c>
      <c r="C84" s="154" t="s">
        <v>120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55">
        <v>0</v>
      </c>
      <c r="J84" s="53">
        <f t="shared" si="10"/>
        <v>0</v>
      </c>
      <c r="K84" s="54">
        <f t="shared" si="10"/>
        <v>0</v>
      </c>
      <c r="L84" s="297"/>
    </row>
    <row r="85" spans="1:12" ht="15.75" thickBot="1" x14ac:dyDescent="0.3">
      <c r="A85" s="308"/>
      <c r="B85" s="156">
        <v>5</v>
      </c>
      <c r="C85" s="157" t="s">
        <v>116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58">
        <v>0</v>
      </c>
      <c r="J85" s="55">
        <f t="shared" si="10"/>
        <v>0</v>
      </c>
      <c r="K85" s="56">
        <f t="shared" si="10"/>
        <v>0</v>
      </c>
      <c r="L85" s="297"/>
    </row>
    <row r="86" spans="1:12" x14ac:dyDescent="0.25">
      <c r="A86" s="309" t="s">
        <v>115</v>
      </c>
      <c r="B86" s="311" t="s">
        <v>106</v>
      </c>
      <c r="C86" s="316" t="s">
        <v>27</v>
      </c>
      <c r="D86" s="298" t="s">
        <v>108</v>
      </c>
      <c r="E86" s="298"/>
      <c r="F86" s="298" t="s">
        <v>109</v>
      </c>
      <c r="G86" s="298"/>
      <c r="H86" s="298" t="s">
        <v>110</v>
      </c>
      <c r="I86" s="299"/>
      <c r="J86" s="300" t="s">
        <v>121</v>
      </c>
      <c r="K86" s="302" t="s">
        <v>123</v>
      </c>
      <c r="L86" s="165"/>
    </row>
    <row r="87" spans="1:12" ht="45.75" thickBot="1" x14ac:dyDescent="0.3">
      <c r="A87" s="310"/>
      <c r="B87" s="312"/>
      <c r="C87" s="317"/>
      <c r="D87" s="50" t="s">
        <v>117</v>
      </c>
      <c r="E87" s="50" t="s">
        <v>111</v>
      </c>
      <c r="F87" s="50" t="s">
        <v>118</v>
      </c>
      <c r="G87" s="50" t="s">
        <v>111</v>
      </c>
      <c r="H87" s="50" t="s">
        <v>119</v>
      </c>
      <c r="I87" s="50" t="s">
        <v>111</v>
      </c>
      <c r="J87" s="301"/>
      <c r="K87" s="303"/>
      <c r="L87" s="165"/>
    </row>
    <row r="88" spans="1:12" ht="15.75" thickBot="1" x14ac:dyDescent="0.3">
      <c r="A88" s="43" t="s">
        <v>122</v>
      </c>
      <c r="B88" s="44"/>
      <c r="C88" s="45">
        <v>1</v>
      </c>
      <c r="D88" s="46">
        <v>2</v>
      </c>
      <c r="E88" s="46">
        <v>3</v>
      </c>
      <c r="F88" s="46">
        <v>4</v>
      </c>
      <c r="G88" s="46">
        <v>5</v>
      </c>
      <c r="H88" s="46">
        <v>6</v>
      </c>
      <c r="I88" s="47">
        <v>7</v>
      </c>
      <c r="J88" s="48">
        <v>8</v>
      </c>
      <c r="K88" s="49">
        <v>9</v>
      </c>
      <c r="L88" s="165"/>
    </row>
    <row r="89" spans="1:12" x14ac:dyDescent="0.25">
      <c r="A89" s="306">
        <v>10</v>
      </c>
      <c r="B89" s="150">
        <v>1</v>
      </c>
      <c r="C89" s="151" t="s">
        <v>112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52">
        <v>0</v>
      </c>
      <c r="J89" s="51">
        <f t="shared" ref="J89:K93" si="11">SUM(D89,F89,H89)</f>
        <v>0</v>
      </c>
      <c r="K89" s="52">
        <f t="shared" si="11"/>
        <v>0</v>
      </c>
      <c r="L89" s="297">
        <f>IF(J89&gt;=1,1,IF(J89&lt;1,0))</f>
        <v>0</v>
      </c>
    </row>
    <row r="90" spans="1:12" x14ac:dyDescent="0.25">
      <c r="A90" s="307"/>
      <c r="B90" s="153">
        <v>2</v>
      </c>
      <c r="C90" s="154" t="s">
        <v>114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55">
        <v>0</v>
      </c>
      <c r="J90" s="53">
        <f t="shared" si="11"/>
        <v>0</v>
      </c>
      <c r="K90" s="54">
        <f t="shared" si="11"/>
        <v>0</v>
      </c>
      <c r="L90" s="297"/>
    </row>
    <row r="91" spans="1:12" x14ac:dyDescent="0.25">
      <c r="A91" s="307"/>
      <c r="B91" s="153">
        <v>3</v>
      </c>
      <c r="C91" s="154" t="s">
        <v>113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55">
        <v>0</v>
      </c>
      <c r="J91" s="53">
        <f t="shared" si="11"/>
        <v>0</v>
      </c>
      <c r="K91" s="54">
        <f t="shared" si="11"/>
        <v>0</v>
      </c>
      <c r="L91" s="297"/>
    </row>
    <row r="92" spans="1:12" x14ac:dyDescent="0.25">
      <c r="A92" s="307"/>
      <c r="B92" s="153">
        <v>4</v>
      </c>
      <c r="C92" s="154" t="s">
        <v>120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55">
        <v>0</v>
      </c>
      <c r="J92" s="53">
        <f t="shared" si="11"/>
        <v>0</v>
      </c>
      <c r="K92" s="54">
        <f t="shared" si="11"/>
        <v>0</v>
      </c>
      <c r="L92" s="297"/>
    </row>
    <row r="93" spans="1:12" ht="15.75" thickBot="1" x14ac:dyDescent="0.3">
      <c r="A93" s="308"/>
      <c r="B93" s="156">
        <v>5</v>
      </c>
      <c r="C93" s="157" t="s">
        <v>116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58">
        <v>0</v>
      </c>
      <c r="J93" s="55">
        <f t="shared" si="11"/>
        <v>0</v>
      </c>
      <c r="K93" s="56">
        <f t="shared" si="11"/>
        <v>0</v>
      </c>
      <c r="L93" s="297"/>
    </row>
    <row r="94" spans="1:12" x14ac:dyDescent="0.25">
      <c r="A94" s="309" t="s">
        <v>115</v>
      </c>
      <c r="B94" s="311" t="s">
        <v>106</v>
      </c>
      <c r="C94" s="316" t="s">
        <v>28</v>
      </c>
      <c r="D94" s="298" t="s">
        <v>108</v>
      </c>
      <c r="E94" s="298"/>
      <c r="F94" s="298" t="s">
        <v>109</v>
      </c>
      <c r="G94" s="298"/>
      <c r="H94" s="298" t="s">
        <v>110</v>
      </c>
      <c r="I94" s="299"/>
      <c r="J94" s="300" t="s">
        <v>121</v>
      </c>
      <c r="K94" s="302" t="s">
        <v>123</v>
      </c>
      <c r="L94" s="165"/>
    </row>
    <row r="95" spans="1:12" ht="45.75" thickBot="1" x14ac:dyDescent="0.3">
      <c r="A95" s="310"/>
      <c r="B95" s="312"/>
      <c r="C95" s="317"/>
      <c r="D95" s="50" t="s">
        <v>117</v>
      </c>
      <c r="E95" s="50" t="s">
        <v>111</v>
      </c>
      <c r="F95" s="50" t="s">
        <v>118</v>
      </c>
      <c r="G95" s="50" t="s">
        <v>111</v>
      </c>
      <c r="H95" s="50" t="s">
        <v>119</v>
      </c>
      <c r="I95" s="50" t="s">
        <v>111</v>
      </c>
      <c r="J95" s="301"/>
      <c r="K95" s="303"/>
      <c r="L95" s="165"/>
    </row>
    <row r="96" spans="1:12" ht="15.75" thickBot="1" x14ac:dyDescent="0.3">
      <c r="A96" s="43" t="s">
        <v>122</v>
      </c>
      <c r="B96" s="44"/>
      <c r="C96" s="45">
        <v>1</v>
      </c>
      <c r="D96" s="46">
        <v>2</v>
      </c>
      <c r="E96" s="46">
        <v>3</v>
      </c>
      <c r="F96" s="46">
        <v>4</v>
      </c>
      <c r="G96" s="46">
        <v>5</v>
      </c>
      <c r="H96" s="46">
        <v>6</v>
      </c>
      <c r="I96" s="47">
        <v>7</v>
      </c>
      <c r="J96" s="48">
        <v>8</v>
      </c>
      <c r="K96" s="49">
        <v>9</v>
      </c>
      <c r="L96" s="165"/>
    </row>
    <row r="97" spans="1:12" x14ac:dyDescent="0.25">
      <c r="A97" s="306">
        <v>11</v>
      </c>
      <c r="B97" s="150">
        <v>1</v>
      </c>
      <c r="C97" s="151" t="s">
        <v>112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52">
        <v>0</v>
      </c>
      <c r="J97" s="51">
        <f t="shared" ref="J97:K101" si="12">SUM(D97,F97,H97)</f>
        <v>0</v>
      </c>
      <c r="K97" s="52">
        <f t="shared" si="12"/>
        <v>0</v>
      </c>
      <c r="L97" s="297">
        <f>IF(J97&gt;=1,1,IF(J97&lt;1,0))</f>
        <v>0</v>
      </c>
    </row>
    <row r="98" spans="1:12" x14ac:dyDescent="0.25">
      <c r="A98" s="307"/>
      <c r="B98" s="153">
        <v>2</v>
      </c>
      <c r="C98" s="154" t="s">
        <v>114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55">
        <v>0</v>
      </c>
      <c r="J98" s="53">
        <f t="shared" si="12"/>
        <v>0</v>
      </c>
      <c r="K98" s="54">
        <f t="shared" si="12"/>
        <v>0</v>
      </c>
      <c r="L98" s="297"/>
    </row>
    <row r="99" spans="1:12" x14ac:dyDescent="0.25">
      <c r="A99" s="307"/>
      <c r="B99" s="153">
        <v>3</v>
      </c>
      <c r="C99" s="154" t="s">
        <v>113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55">
        <v>0</v>
      </c>
      <c r="J99" s="53">
        <f t="shared" si="12"/>
        <v>0</v>
      </c>
      <c r="K99" s="54">
        <f t="shared" si="12"/>
        <v>0</v>
      </c>
      <c r="L99" s="297"/>
    </row>
    <row r="100" spans="1:12" x14ac:dyDescent="0.25">
      <c r="A100" s="307"/>
      <c r="B100" s="153">
        <v>4</v>
      </c>
      <c r="C100" s="154" t="s">
        <v>120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55">
        <v>0</v>
      </c>
      <c r="J100" s="53">
        <f t="shared" si="12"/>
        <v>0</v>
      </c>
      <c r="K100" s="54">
        <f t="shared" si="12"/>
        <v>0</v>
      </c>
      <c r="L100" s="297"/>
    </row>
    <row r="101" spans="1:12" ht="15.75" thickBot="1" x14ac:dyDescent="0.3">
      <c r="A101" s="308"/>
      <c r="B101" s="156">
        <v>5</v>
      </c>
      <c r="C101" s="157" t="s">
        <v>116</v>
      </c>
      <c r="D101" s="128">
        <v>0</v>
      </c>
      <c r="E101" s="128">
        <v>0</v>
      </c>
      <c r="F101" s="128">
        <v>0</v>
      </c>
      <c r="G101" s="128">
        <v>0</v>
      </c>
      <c r="H101" s="128">
        <v>0</v>
      </c>
      <c r="I101" s="158">
        <v>0</v>
      </c>
      <c r="J101" s="55">
        <f t="shared" si="12"/>
        <v>0</v>
      </c>
      <c r="K101" s="56">
        <f t="shared" si="12"/>
        <v>0</v>
      </c>
      <c r="L101" s="297"/>
    </row>
    <row r="102" spans="1:12" x14ac:dyDescent="0.25">
      <c r="A102" s="309" t="s">
        <v>115</v>
      </c>
      <c r="B102" s="311" t="s">
        <v>106</v>
      </c>
      <c r="C102" s="316" t="s">
        <v>29</v>
      </c>
      <c r="D102" s="298" t="s">
        <v>108</v>
      </c>
      <c r="E102" s="298"/>
      <c r="F102" s="298" t="s">
        <v>109</v>
      </c>
      <c r="G102" s="298"/>
      <c r="H102" s="298" t="s">
        <v>110</v>
      </c>
      <c r="I102" s="299"/>
      <c r="J102" s="300" t="s">
        <v>121</v>
      </c>
      <c r="K102" s="302" t="s">
        <v>123</v>
      </c>
      <c r="L102" s="165"/>
    </row>
    <row r="103" spans="1:12" ht="45.75" thickBot="1" x14ac:dyDescent="0.3">
      <c r="A103" s="310"/>
      <c r="B103" s="312"/>
      <c r="C103" s="317"/>
      <c r="D103" s="50" t="s">
        <v>117</v>
      </c>
      <c r="E103" s="50" t="s">
        <v>111</v>
      </c>
      <c r="F103" s="50" t="s">
        <v>118</v>
      </c>
      <c r="G103" s="50" t="s">
        <v>111</v>
      </c>
      <c r="H103" s="50" t="s">
        <v>119</v>
      </c>
      <c r="I103" s="50" t="s">
        <v>111</v>
      </c>
      <c r="J103" s="301"/>
      <c r="K103" s="303"/>
      <c r="L103" s="165"/>
    </row>
    <row r="104" spans="1:12" ht="15.75" thickBot="1" x14ac:dyDescent="0.3">
      <c r="A104" s="43" t="s">
        <v>122</v>
      </c>
      <c r="B104" s="44"/>
      <c r="C104" s="45">
        <v>1</v>
      </c>
      <c r="D104" s="46">
        <v>2</v>
      </c>
      <c r="E104" s="46">
        <v>3</v>
      </c>
      <c r="F104" s="46">
        <v>4</v>
      </c>
      <c r="G104" s="46">
        <v>5</v>
      </c>
      <c r="H104" s="46">
        <v>6</v>
      </c>
      <c r="I104" s="47">
        <v>7</v>
      </c>
      <c r="J104" s="48">
        <v>8</v>
      </c>
      <c r="K104" s="49">
        <v>9</v>
      </c>
      <c r="L104" s="165"/>
    </row>
    <row r="105" spans="1:12" x14ac:dyDescent="0.25">
      <c r="A105" s="306">
        <v>12</v>
      </c>
      <c r="B105" s="150">
        <v>1</v>
      </c>
      <c r="C105" s="151" t="s">
        <v>112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52">
        <v>0</v>
      </c>
      <c r="J105" s="51">
        <f t="shared" ref="J105:K109" si="13">SUM(D105,F105,H105)</f>
        <v>0</v>
      </c>
      <c r="K105" s="52">
        <f t="shared" si="13"/>
        <v>0</v>
      </c>
      <c r="L105" s="297">
        <f>IF(J105&gt;=1,1,IF(J105&lt;1,0))</f>
        <v>0</v>
      </c>
    </row>
    <row r="106" spans="1:12" x14ac:dyDescent="0.25">
      <c r="A106" s="307"/>
      <c r="B106" s="153">
        <v>2</v>
      </c>
      <c r="C106" s="154" t="s">
        <v>114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55">
        <v>0</v>
      </c>
      <c r="J106" s="53">
        <f t="shared" si="13"/>
        <v>0</v>
      </c>
      <c r="K106" s="54">
        <f t="shared" si="13"/>
        <v>0</v>
      </c>
      <c r="L106" s="297"/>
    </row>
    <row r="107" spans="1:12" x14ac:dyDescent="0.25">
      <c r="A107" s="307"/>
      <c r="B107" s="153">
        <v>3</v>
      </c>
      <c r="C107" s="154" t="s">
        <v>113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55">
        <v>0</v>
      </c>
      <c r="J107" s="53">
        <f t="shared" si="13"/>
        <v>0</v>
      </c>
      <c r="K107" s="54">
        <f t="shared" si="13"/>
        <v>0</v>
      </c>
      <c r="L107" s="297"/>
    </row>
    <row r="108" spans="1:12" x14ac:dyDescent="0.25">
      <c r="A108" s="307"/>
      <c r="B108" s="153">
        <v>4</v>
      </c>
      <c r="C108" s="154" t="s">
        <v>120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55">
        <v>0</v>
      </c>
      <c r="J108" s="53">
        <f t="shared" si="13"/>
        <v>0</v>
      </c>
      <c r="K108" s="54">
        <f t="shared" si="13"/>
        <v>0</v>
      </c>
      <c r="L108" s="297"/>
    </row>
    <row r="109" spans="1:12" ht="15.75" thickBot="1" x14ac:dyDescent="0.3">
      <c r="A109" s="308"/>
      <c r="B109" s="156">
        <v>5</v>
      </c>
      <c r="C109" s="157" t="s">
        <v>116</v>
      </c>
      <c r="D109" s="128">
        <v>0</v>
      </c>
      <c r="E109" s="128">
        <v>0</v>
      </c>
      <c r="F109" s="128">
        <v>0</v>
      </c>
      <c r="G109" s="128">
        <v>0</v>
      </c>
      <c r="H109" s="128">
        <v>0</v>
      </c>
      <c r="I109" s="158">
        <v>0</v>
      </c>
      <c r="J109" s="55">
        <f t="shared" si="13"/>
        <v>0</v>
      </c>
      <c r="K109" s="56">
        <f t="shared" si="13"/>
        <v>0</v>
      </c>
      <c r="L109" s="297"/>
    </row>
    <row r="110" spans="1:12" x14ac:dyDescent="0.25">
      <c r="A110" s="309" t="s">
        <v>115</v>
      </c>
      <c r="B110" s="311" t="s">
        <v>106</v>
      </c>
      <c r="C110" s="316" t="s">
        <v>30</v>
      </c>
      <c r="D110" s="298" t="s">
        <v>108</v>
      </c>
      <c r="E110" s="298"/>
      <c r="F110" s="298" t="s">
        <v>109</v>
      </c>
      <c r="G110" s="298"/>
      <c r="H110" s="298" t="s">
        <v>110</v>
      </c>
      <c r="I110" s="299"/>
      <c r="J110" s="300" t="s">
        <v>121</v>
      </c>
      <c r="K110" s="302" t="s">
        <v>123</v>
      </c>
      <c r="L110" s="165"/>
    </row>
    <row r="111" spans="1:12" ht="45.75" thickBot="1" x14ac:dyDescent="0.3">
      <c r="A111" s="310"/>
      <c r="B111" s="312"/>
      <c r="C111" s="317"/>
      <c r="D111" s="50" t="s">
        <v>117</v>
      </c>
      <c r="E111" s="50" t="s">
        <v>111</v>
      </c>
      <c r="F111" s="50" t="s">
        <v>118</v>
      </c>
      <c r="G111" s="50" t="s">
        <v>111</v>
      </c>
      <c r="H111" s="50" t="s">
        <v>119</v>
      </c>
      <c r="I111" s="50" t="s">
        <v>111</v>
      </c>
      <c r="J111" s="301"/>
      <c r="K111" s="303"/>
      <c r="L111" s="165"/>
    </row>
    <row r="112" spans="1:12" ht="15.75" thickBot="1" x14ac:dyDescent="0.3">
      <c r="A112" s="43" t="s">
        <v>122</v>
      </c>
      <c r="B112" s="44"/>
      <c r="C112" s="45">
        <v>1</v>
      </c>
      <c r="D112" s="46">
        <v>2</v>
      </c>
      <c r="E112" s="46">
        <v>3</v>
      </c>
      <c r="F112" s="46">
        <v>4</v>
      </c>
      <c r="G112" s="46">
        <v>5</v>
      </c>
      <c r="H112" s="46">
        <v>6</v>
      </c>
      <c r="I112" s="47">
        <v>7</v>
      </c>
      <c r="J112" s="48">
        <v>8</v>
      </c>
      <c r="K112" s="49">
        <v>9</v>
      </c>
      <c r="L112" s="165"/>
    </row>
    <row r="113" spans="1:12" x14ac:dyDescent="0.25">
      <c r="A113" s="306">
        <v>13</v>
      </c>
      <c r="B113" s="150">
        <v>1</v>
      </c>
      <c r="C113" s="151" t="s">
        <v>112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52">
        <v>0</v>
      </c>
      <c r="J113" s="51">
        <f t="shared" ref="J113:K117" si="14">SUM(D113,F113,H113)</f>
        <v>0</v>
      </c>
      <c r="K113" s="52">
        <f t="shared" si="14"/>
        <v>0</v>
      </c>
      <c r="L113" s="297">
        <f>IF(J113&gt;=1,1,IF(J113&lt;1,0))</f>
        <v>0</v>
      </c>
    </row>
    <row r="114" spans="1:12" x14ac:dyDescent="0.25">
      <c r="A114" s="307"/>
      <c r="B114" s="153">
        <v>2</v>
      </c>
      <c r="C114" s="154" t="s">
        <v>114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55">
        <v>0</v>
      </c>
      <c r="J114" s="53">
        <f t="shared" si="14"/>
        <v>0</v>
      </c>
      <c r="K114" s="54">
        <f t="shared" si="14"/>
        <v>0</v>
      </c>
      <c r="L114" s="297"/>
    </row>
    <row r="115" spans="1:12" x14ac:dyDescent="0.25">
      <c r="A115" s="307"/>
      <c r="B115" s="153">
        <v>3</v>
      </c>
      <c r="C115" s="154" t="s">
        <v>113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55">
        <v>0</v>
      </c>
      <c r="J115" s="53">
        <f t="shared" si="14"/>
        <v>0</v>
      </c>
      <c r="K115" s="54">
        <f t="shared" si="14"/>
        <v>0</v>
      </c>
      <c r="L115" s="297"/>
    </row>
    <row r="116" spans="1:12" x14ac:dyDescent="0.25">
      <c r="A116" s="307"/>
      <c r="B116" s="153">
        <v>4</v>
      </c>
      <c r="C116" s="154" t="s">
        <v>120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55">
        <v>0</v>
      </c>
      <c r="J116" s="53">
        <f t="shared" si="14"/>
        <v>0</v>
      </c>
      <c r="K116" s="54">
        <f t="shared" si="14"/>
        <v>0</v>
      </c>
      <c r="L116" s="297"/>
    </row>
    <row r="117" spans="1:12" ht="15.75" thickBot="1" x14ac:dyDescent="0.3">
      <c r="A117" s="308"/>
      <c r="B117" s="156">
        <v>5</v>
      </c>
      <c r="C117" s="157" t="s">
        <v>116</v>
      </c>
      <c r="D117" s="128">
        <v>0</v>
      </c>
      <c r="E117" s="128">
        <v>0</v>
      </c>
      <c r="F117" s="128">
        <v>0</v>
      </c>
      <c r="G117" s="128">
        <v>0</v>
      </c>
      <c r="H117" s="128">
        <v>0</v>
      </c>
      <c r="I117" s="158">
        <v>0</v>
      </c>
      <c r="J117" s="55">
        <f t="shared" si="14"/>
        <v>0</v>
      </c>
      <c r="K117" s="56">
        <f t="shared" si="14"/>
        <v>0</v>
      </c>
      <c r="L117" s="297"/>
    </row>
    <row r="118" spans="1:12" x14ac:dyDescent="0.25">
      <c r="A118" s="309" t="s">
        <v>115</v>
      </c>
      <c r="B118" s="311" t="s">
        <v>106</v>
      </c>
      <c r="C118" s="316" t="s">
        <v>31</v>
      </c>
      <c r="D118" s="298" t="s">
        <v>108</v>
      </c>
      <c r="E118" s="298"/>
      <c r="F118" s="298" t="s">
        <v>109</v>
      </c>
      <c r="G118" s="298"/>
      <c r="H118" s="298" t="s">
        <v>110</v>
      </c>
      <c r="I118" s="299"/>
      <c r="J118" s="300" t="s">
        <v>121</v>
      </c>
      <c r="K118" s="302" t="s">
        <v>123</v>
      </c>
      <c r="L118" s="165"/>
    </row>
    <row r="119" spans="1:12" ht="45.75" thickBot="1" x14ac:dyDescent="0.3">
      <c r="A119" s="310"/>
      <c r="B119" s="312"/>
      <c r="C119" s="317"/>
      <c r="D119" s="50" t="s">
        <v>117</v>
      </c>
      <c r="E119" s="50" t="s">
        <v>111</v>
      </c>
      <c r="F119" s="50" t="s">
        <v>118</v>
      </c>
      <c r="G119" s="50" t="s">
        <v>111</v>
      </c>
      <c r="H119" s="50" t="s">
        <v>119</v>
      </c>
      <c r="I119" s="50" t="s">
        <v>111</v>
      </c>
      <c r="J119" s="301"/>
      <c r="K119" s="303"/>
      <c r="L119" s="165"/>
    </row>
    <row r="120" spans="1:12" ht="15.75" thickBot="1" x14ac:dyDescent="0.3">
      <c r="A120" s="43" t="s">
        <v>122</v>
      </c>
      <c r="B120" s="44"/>
      <c r="C120" s="45">
        <v>1</v>
      </c>
      <c r="D120" s="46">
        <v>2</v>
      </c>
      <c r="E120" s="46">
        <v>3</v>
      </c>
      <c r="F120" s="46">
        <v>4</v>
      </c>
      <c r="G120" s="46">
        <v>5</v>
      </c>
      <c r="H120" s="46">
        <v>6</v>
      </c>
      <c r="I120" s="47">
        <v>7</v>
      </c>
      <c r="J120" s="48">
        <v>8</v>
      </c>
      <c r="K120" s="49">
        <v>9</v>
      </c>
      <c r="L120" s="165"/>
    </row>
    <row r="121" spans="1:12" x14ac:dyDescent="0.25">
      <c r="A121" s="306">
        <v>14</v>
      </c>
      <c r="B121" s="150">
        <v>1</v>
      </c>
      <c r="C121" s="151" t="s">
        <v>112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52">
        <v>0</v>
      </c>
      <c r="J121" s="51">
        <f t="shared" ref="J121:K125" si="15">SUM(D121,F121,H121)</f>
        <v>0</v>
      </c>
      <c r="K121" s="52">
        <f t="shared" si="15"/>
        <v>0</v>
      </c>
      <c r="L121" s="297">
        <f>IF(J121&gt;=1,1,IF(J121&lt;1,0))</f>
        <v>0</v>
      </c>
    </row>
    <row r="122" spans="1:12" x14ac:dyDescent="0.25">
      <c r="A122" s="307"/>
      <c r="B122" s="153">
        <v>2</v>
      </c>
      <c r="C122" s="154" t="s">
        <v>114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55">
        <v>0</v>
      </c>
      <c r="J122" s="53">
        <f t="shared" si="15"/>
        <v>0</v>
      </c>
      <c r="K122" s="54">
        <f t="shared" si="15"/>
        <v>0</v>
      </c>
      <c r="L122" s="297"/>
    </row>
    <row r="123" spans="1:12" x14ac:dyDescent="0.25">
      <c r="A123" s="307"/>
      <c r="B123" s="153">
        <v>3</v>
      </c>
      <c r="C123" s="154" t="s">
        <v>113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55">
        <v>0</v>
      </c>
      <c r="J123" s="53">
        <f t="shared" si="15"/>
        <v>0</v>
      </c>
      <c r="K123" s="54">
        <f t="shared" si="15"/>
        <v>0</v>
      </c>
      <c r="L123" s="297"/>
    </row>
    <row r="124" spans="1:12" x14ac:dyDescent="0.25">
      <c r="A124" s="307"/>
      <c r="B124" s="153">
        <v>4</v>
      </c>
      <c r="C124" s="154" t="s">
        <v>120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55">
        <v>0</v>
      </c>
      <c r="J124" s="53">
        <f t="shared" si="15"/>
        <v>0</v>
      </c>
      <c r="K124" s="54">
        <f t="shared" si="15"/>
        <v>0</v>
      </c>
      <c r="L124" s="297"/>
    </row>
    <row r="125" spans="1:12" ht="15.75" thickBot="1" x14ac:dyDescent="0.3">
      <c r="A125" s="308"/>
      <c r="B125" s="156">
        <v>5</v>
      </c>
      <c r="C125" s="157" t="s">
        <v>116</v>
      </c>
      <c r="D125" s="128">
        <v>0</v>
      </c>
      <c r="E125" s="128">
        <v>0</v>
      </c>
      <c r="F125" s="128">
        <v>0</v>
      </c>
      <c r="G125" s="128">
        <v>0</v>
      </c>
      <c r="H125" s="128">
        <v>0</v>
      </c>
      <c r="I125" s="158">
        <v>0</v>
      </c>
      <c r="J125" s="55">
        <f t="shared" si="15"/>
        <v>0</v>
      </c>
      <c r="K125" s="56">
        <f t="shared" si="15"/>
        <v>0</v>
      </c>
      <c r="L125" s="297"/>
    </row>
    <row r="126" spans="1:12" x14ac:dyDescent="0.25">
      <c r="A126" s="309" t="s">
        <v>115</v>
      </c>
      <c r="B126" s="311" t="s">
        <v>106</v>
      </c>
      <c r="C126" s="313" t="s">
        <v>124</v>
      </c>
      <c r="D126" s="298" t="s">
        <v>108</v>
      </c>
      <c r="E126" s="298"/>
      <c r="F126" s="298" t="s">
        <v>109</v>
      </c>
      <c r="G126" s="298"/>
      <c r="H126" s="298" t="s">
        <v>110</v>
      </c>
      <c r="I126" s="299"/>
      <c r="J126" s="300" t="s">
        <v>121</v>
      </c>
      <c r="K126" s="302" t="s">
        <v>123</v>
      </c>
      <c r="L126" s="165"/>
    </row>
    <row r="127" spans="1:12" ht="45.75" thickBot="1" x14ac:dyDescent="0.3">
      <c r="A127" s="310"/>
      <c r="B127" s="312"/>
      <c r="C127" s="314"/>
      <c r="D127" s="50" t="s">
        <v>117</v>
      </c>
      <c r="E127" s="50" t="s">
        <v>111</v>
      </c>
      <c r="F127" s="50" t="s">
        <v>118</v>
      </c>
      <c r="G127" s="50" t="s">
        <v>111</v>
      </c>
      <c r="H127" s="50" t="s">
        <v>119</v>
      </c>
      <c r="I127" s="50" t="s">
        <v>111</v>
      </c>
      <c r="J127" s="301"/>
      <c r="K127" s="303"/>
      <c r="L127" s="165"/>
    </row>
    <row r="128" spans="1:12" ht="15.75" thickBot="1" x14ac:dyDescent="0.3">
      <c r="A128" s="43" t="s">
        <v>122</v>
      </c>
      <c r="B128" s="44"/>
      <c r="C128" s="45">
        <v>1</v>
      </c>
      <c r="D128" s="46">
        <v>2</v>
      </c>
      <c r="E128" s="46">
        <v>3</v>
      </c>
      <c r="F128" s="46">
        <v>4</v>
      </c>
      <c r="G128" s="46">
        <v>5</v>
      </c>
      <c r="H128" s="46">
        <v>6</v>
      </c>
      <c r="I128" s="47">
        <v>7</v>
      </c>
      <c r="J128" s="48">
        <v>8</v>
      </c>
      <c r="K128" s="49">
        <v>9</v>
      </c>
      <c r="L128" s="165"/>
    </row>
    <row r="129" spans="1:12" x14ac:dyDescent="0.25">
      <c r="A129" s="306">
        <v>15</v>
      </c>
      <c r="B129" s="150">
        <v>1</v>
      </c>
      <c r="C129" s="151" t="s">
        <v>112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52">
        <v>0</v>
      </c>
      <c r="J129" s="51">
        <f t="shared" ref="J129:K133" si="16">SUM(D129,F129,H129)</f>
        <v>0</v>
      </c>
      <c r="K129" s="52">
        <f t="shared" si="16"/>
        <v>0</v>
      </c>
      <c r="L129" s="297">
        <f>IF(J129&gt;=1,1,IF(J129&lt;1,0))</f>
        <v>0</v>
      </c>
    </row>
    <row r="130" spans="1:12" x14ac:dyDescent="0.25">
      <c r="A130" s="307"/>
      <c r="B130" s="153">
        <v>2</v>
      </c>
      <c r="C130" s="154" t="s">
        <v>114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55">
        <v>0</v>
      </c>
      <c r="J130" s="53">
        <f t="shared" si="16"/>
        <v>0</v>
      </c>
      <c r="K130" s="54">
        <f t="shared" si="16"/>
        <v>0</v>
      </c>
      <c r="L130" s="297"/>
    </row>
    <row r="131" spans="1:12" x14ac:dyDescent="0.25">
      <c r="A131" s="307"/>
      <c r="B131" s="153">
        <v>3</v>
      </c>
      <c r="C131" s="154" t="s">
        <v>113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55">
        <v>0</v>
      </c>
      <c r="J131" s="53">
        <f t="shared" si="16"/>
        <v>0</v>
      </c>
      <c r="K131" s="54">
        <f t="shared" si="16"/>
        <v>0</v>
      </c>
      <c r="L131" s="297"/>
    </row>
    <row r="132" spans="1:12" x14ac:dyDescent="0.25">
      <c r="A132" s="307"/>
      <c r="B132" s="153">
        <v>4</v>
      </c>
      <c r="C132" s="154" t="s">
        <v>120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55">
        <v>0</v>
      </c>
      <c r="J132" s="53">
        <f t="shared" si="16"/>
        <v>0</v>
      </c>
      <c r="K132" s="54">
        <f t="shared" si="16"/>
        <v>0</v>
      </c>
      <c r="L132" s="297"/>
    </row>
    <row r="133" spans="1:12" ht="15.75" thickBot="1" x14ac:dyDescent="0.3">
      <c r="A133" s="308"/>
      <c r="B133" s="156">
        <v>5</v>
      </c>
      <c r="C133" s="157" t="s">
        <v>116</v>
      </c>
      <c r="D133" s="128">
        <v>0</v>
      </c>
      <c r="E133" s="128">
        <v>0</v>
      </c>
      <c r="F133" s="128">
        <v>0</v>
      </c>
      <c r="G133" s="128">
        <v>0</v>
      </c>
      <c r="H133" s="128">
        <v>0</v>
      </c>
      <c r="I133" s="158">
        <v>0</v>
      </c>
      <c r="J133" s="55">
        <f t="shared" si="16"/>
        <v>0</v>
      </c>
      <c r="K133" s="56">
        <f t="shared" si="16"/>
        <v>0</v>
      </c>
      <c r="L133" s="297"/>
    </row>
    <row r="134" spans="1:12" ht="30" customHeight="1" thickBot="1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256" t="s">
        <v>154</v>
      </c>
      <c r="K134" s="256"/>
      <c r="L134" s="165"/>
    </row>
    <row r="135" spans="1:12" x14ac:dyDescent="0.25">
      <c r="A135" s="309" t="s">
        <v>115</v>
      </c>
      <c r="B135" s="311" t="s">
        <v>106</v>
      </c>
      <c r="C135" s="313" t="s">
        <v>125</v>
      </c>
      <c r="D135" s="298" t="s">
        <v>108</v>
      </c>
      <c r="E135" s="298"/>
      <c r="F135" s="298" t="s">
        <v>109</v>
      </c>
      <c r="G135" s="298"/>
      <c r="H135" s="298" t="s">
        <v>110</v>
      </c>
      <c r="I135" s="299"/>
      <c r="J135" s="300" t="s">
        <v>121</v>
      </c>
      <c r="K135" s="302" t="s">
        <v>123</v>
      </c>
      <c r="L135" s="165"/>
    </row>
    <row r="136" spans="1:12" ht="45.75" thickBot="1" x14ac:dyDescent="0.3">
      <c r="A136" s="310"/>
      <c r="B136" s="312"/>
      <c r="C136" s="314"/>
      <c r="D136" s="50" t="s">
        <v>117</v>
      </c>
      <c r="E136" s="50" t="s">
        <v>111</v>
      </c>
      <c r="F136" s="50" t="s">
        <v>118</v>
      </c>
      <c r="G136" s="50" t="s">
        <v>111</v>
      </c>
      <c r="H136" s="50" t="s">
        <v>119</v>
      </c>
      <c r="I136" s="50" t="s">
        <v>111</v>
      </c>
      <c r="J136" s="301"/>
      <c r="K136" s="303"/>
      <c r="L136" s="165"/>
    </row>
    <row r="137" spans="1:12" ht="15.75" thickBot="1" x14ac:dyDescent="0.3">
      <c r="A137" s="43" t="s">
        <v>122</v>
      </c>
      <c r="B137" s="44"/>
      <c r="C137" s="45">
        <v>1</v>
      </c>
      <c r="D137" s="46">
        <v>2</v>
      </c>
      <c r="E137" s="46">
        <v>3</v>
      </c>
      <c r="F137" s="46">
        <v>4</v>
      </c>
      <c r="G137" s="46">
        <v>5</v>
      </c>
      <c r="H137" s="46">
        <v>6</v>
      </c>
      <c r="I137" s="47">
        <v>7</v>
      </c>
      <c r="J137" s="48">
        <v>8</v>
      </c>
      <c r="K137" s="49">
        <v>9</v>
      </c>
      <c r="L137" s="165"/>
    </row>
    <row r="138" spans="1:12" x14ac:dyDescent="0.25">
      <c r="A138" s="306">
        <v>16</v>
      </c>
      <c r="B138" s="150">
        <v>1</v>
      </c>
      <c r="C138" s="151" t="s">
        <v>112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52">
        <v>0</v>
      </c>
      <c r="J138" s="51">
        <f t="shared" ref="J138:K142" si="17">SUM(D138,F138,H138)</f>
        <v>0</v>
      </c>
      <c r="K138" s="52">
        <f t="shared" si="17"/>
        <v>0</v>
      </c>
      <c r="L138" s="297">
        <f>IF(J138&gt;=1,1,IF(J138&lt;1,0))</f>
        <v>0</v>
      </c>
    </row>
    <row r="139" spans="1:12" x14ac:dyDescent="0.25">
      <c r="A139" s="307"/>
      <c r="B139" s="153">
        <v>2</v>
      </c>
      <c r="C139" s="154" t="s">
        <v>114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55">
        <v>0</v>
      </c>
      <c r="J139" s="53">
        <f t="shared" si="17"/>
        <v>0</v>
      </c>
      <c r="K139" s="54">
        <f t="shared" si="17"/>
        <v>0</v>
      </c>
      <c r="L139" s="297"/>
    </row>
    <row r="140" spans="1:12" x14ac:dyDescent="0.25">
      <c r="A140" s="307"/>
      <c r="B140" s="153">
        <v>3</v>
      </c>
      <c r="C140" s="154" t="s">
        <v>113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55">
        <v>0</v>
      </c>
      <c r="J140" s="53">
        <f t="shared" si="17"/>
        <v>0</v>
      </c>
      <c r="K140" s="54">
        <f t="shared" si="17"/>
        <v>0</v>
      </c>
      <c r="L140" s="297"/>
    </row>
    <row r="141" spans="1:12" x14ac:dyDescent="0.25">
      <c r="A141" s="307"/>
      <c r="B141" s="153">
        <v>4</v>
      </c>
      <c r="C141" s="154" t="s">
        <v>120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55">
        <v>0</v>
      </c>
      <c r="J141" s="53">
        <f t="shared" si="17"/>
        <v>0</v>
      </c>
      <c r="K141" s="54">
        <f t="shared" si="17"/>
        <v>0</v>
      </c>
      <c r="L141" s="297"/>
    </row>
    <row r="142" spans="1:12" ht="15.75" thickBot="1" x14ac:dyDescent="0.3">
      <c r="A142" s="308"/>
      <c r="B142" s="156">
        <v>5</v>
      </c>
      <c r="C142" s="157" t="s">
        <v>116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158">
        <v>0</v>
      </c>
      <c r="J142" s="55">
        <f t="shared" si="17"/>
        <v>0</v>
      </c>
      <c r="K142" s="56">
        <f t="shared" si="17"/>
        <v>0</v>
      </c>
      <c r="L142" s="297"/>
    </row>
    <row r="143" spans="1:12" ht="30" customHeight="1" thickBot="1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65"/>
    </row>
    <row r="144" spans="1:12" x14ac:dyDescent="0.25">
      <c r="A144" s="309" t="s">
        <v>115</v>
      </c>
      <c r="B144" s="311" t="s">
        <v>106</v>
      </c>
      <c r="C144" s="313" t="s">
        <v>32</v>
      </c>
      <c r="D144" s="298" t="s">
        <v>108</v>
      </c>
      <c r="E144" s="298"/>
      <c r="F144" s="298" t="s">
        <v>109</v>
      </c>
      <c r="G144" s="298"/>
      <c r="H144" s="298" t="s">
        <v>110</v>
      </c>
      <c r="I144" s="299"/>
      <c r="J144" s="300" t="s">
        <v>121</v>
      </c>
      <c r="K144" s="302" t="s">
        <v>123</v>
      </c>
      <c r="L144" s="165"/>
    </row>
    <row r="145" spans="1:12" ht="45.75" thickBot="1" x14ac:dyDescent="0.3">
      <c r="A145" s="310"/>
      <c r="B145" s="312"/>
      <c r="C145" s="314"/>
      <c r="D145" s="50" t="s">
        <v>117</v>
      </c>
      <c r="E145" s="50" t="s">
        <v>111</v>
      </c>
      <c r="F145" s="50" t="s">
        <v>118</v>
      </c>
      <c r="G145" s="50" t="s">
        <v>111</v>
      </c>
      <c r="H145" s="50" t="s">
        <v>119</v>
      </c>
      <c r="I145" s="50" t="s">
        <v>111</v>
      </c>
      <c r="J145" s="301"/>
      <c r="K145" s="303"/>
      <c r="L145" s="165"/>
    </row>
    <row r="146" spans="1:12" ht="15.75" thickBot="1" x14ac:dyDescent="0.3">
      <c r="A146" s="43" t="s">
        <v>122</v>
      </c>
      <c r="B146" s="44"/>
      <c r="C146" s="45">
        <v>1</v>
      </c>
      <c r="D146" s="46">
        <v>2</v>
      </c>
      <c r="E146" s="46">
        <v>3</v>
      </c>
      <c r="F146" s="46">
        <v>4</v>
      </c>
      <c r="G146" s="46">
        <v>5</v>
      </c>
      <c r="H146" s="46">
        <v>6</v>
      </c>
      <c r="I146" s="47">
        <v>7</v>
      </c>
      <c r="J146" s="48">
        <v>8</v>
      </c>
      <c r="K146" s="49">
        <v>9</v>
      </c>
      <c r="L146" s="165"/>
    </row>
    <row r="147" spans="1:12" x14ac:dyDescent="0.25">
      <c r="A147" s="306">
        <v>17</v>
      </c>
      <c r="B147" s="150">
        <v>1</v>
      </c>
      <c r="C147" s="151" t="s">
        <v>112</v>
      </c>
      <c r="D147" s="126">
        <v>9</v>
      </c>
      <c r="E147" s="126">
        <v>9</v>
      </c>
      <c r="F147" s="126">
        <v>0</v>
      </c>
      <c r="G147" s="126">
        <v>0</v>
      </c>
      <c r="H147" s="126">
        <v>0</v>
      </c>
      <c r="I147" s="152">
        <v>0</v>
      </c>
      <c r="J147" s="51">
        <f t="shared" ref="J147:K151" si="18">SUM(D147,F147,H147)</f>
        <v>9</v>
      </c>
      <c r="K147" s="52">
        <f t="shared" si="18"/>
        <v>9</v>
      </c>
      <c r="L147" s="297">
        <f>IF(J147&gt;=1,1,IF(J147&lt;1,0))</f>
        <v>1</v>
      </c>
    </row>
    <row r="148" spans="1:12" x14ac:dyDescent="0.25">
      <c r="A148" s="307"/>
      <c r="B148" s="153">
        <v>2</v>
      </c>
      <c r="C148" s="154" t="s">
        <v>114</v>
      </c>
      <c r="D148" s="127">
        <v>1</v>
      </c>
      <c r="E148" s="127">
        <v>1</v>
      </c>
      <c r="F148" s="127">
        <v>0</v>
      </c>
      <c r="G148" s="127">
        <v>0</v>
      </c>
      <c r="H148" s="127">
        <v>0</v>
      </c>
      <c r="I148" s="155">
        <v>0</v>
      </c>
      <c r="J148" s="53">
        <f t="shared" si="18"/>
        <v>1</v>
      </c>
      <c r="K148" s="54">
        <f t="shared" si="18"/>
        <v>1</v>
      </c>
      <c r="L148" s="297"/>
    </row>
    <row r="149" spans="1:12" x14ac:dyDescent="0.25">
      <c r="A149" s="307"/>
      <c r="B149" s="153">
        <v>3</v>
      </c>
      <c r="C149" s="154" t="s">
        <v>113</v>
      </c>
      <c r="D149" s="127">
        <v>1</v>
      </c>
      <c r="E149" s="127">
        <v>1</v>
      </c>
      <c r="F149" s="127">
        <v>0</v>
      </c>
      <c r="G149" s="127">
        <v>0</v>
      </c>
      <c r="H149" s="127">
        <v>0</v>
      </c>
      <c r="I149" s="155">
        <v>0</v>
      </c>
      <c r="J149" s="53">
        <f t="shared" si="18"/>
        <v>1</v>
      </c>
      <c r="K149" s="54">
        <f t="shared" si="18"/>
        <v>1</v>
      </c>
      <c r="L149" s="297"/>
    </row>
    <row r="150" spans="1:12" x14ac:dyDescent="0.25">
      <c r="A150" s="307"/>
      <c r="B150" s="153">
        <v>4</v>
      </c>
      <c r="C150" s="154" t="s">
        <v>120</v>
      </c>
      <c r="D150" s="127">
        <v>8</v>
      </c>
      <c r="E150" s="127">
        <v>8</v>
      </c>
      <c r="F150" s="127">
        <v>0</v>
      </c>
      <c r="G150" s="127">
        <v>0</v>
      </c>
      <c r="H150" s="127">
        <v>0</v>
      </c>
      <c r="I150" s="155">
        <v>0</v>
      </c>
      <c r="J150" s="53">
        <f t="shared" si="18"/>
        <v>8</v>
      </c>
      <c r="K150" s="54">
        <f t="shared" si="18"/>
        <v>8</v>
      </c>
      <c r="L150" s="297"/>
    </row>
    <row r="151" spans="1:12" ht="15.75" thickBot="1" x14ac:dyDescent="0.3">
      <c r="A151" s="308"/>
      <c r="B151" s="156">
        <v>5</v>
      </c>
      <c r="C151" s="157" t="s">
        <v>116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158">
        <v>0</v>
      </c>
      <c r="J151" s="55">
        <f t="shared" si="18"/>
        <v>0</v>
      </c>
      <c r="K151" s="56">
        <f t="shared" si="18"/>
        <v>0</v>
      </c>
      <c r="L151" s="297"/>
    </row>
    <row r="152" spans="1:12" x14ac:dyDescent="0.25">
      <c r="A152" s="309" t="s">
        <v>115</v>
      </c>
      <c r="B152" s="311" t="s">
        <v>106</v>
      </c>
      <c r="C152" s="313" t="s">
        <v>33</v>
      </c>
      <c r="D152" s="298" t="s">
        <v>108</v>
      </c>
      <c r="E152" s="298"/>
      <c r="F152" s="298" t="s">
        <v>109</v>
      </c>
      <c r="G152" s="298"/>
      <c r="H152" s="298" t="s">
        <v>110</v>
      </c>
      <c r="I152" s="299"/>
      <c r="J152" s="300" t="s">
        <v>121</v>
      </c>
      <c r="K152" s="302" t="s">
        <v>123</v>
      </c>
      <c r="L152" s="165"/>
    </row>
    <row r="153" spans="1:12" ht="45.75" thickBot="1" x14ac:dyDescent="0.3">
      <c r="A153" s="310"/>
      <c r="B153" s="312"/>
      <c r="C153" s="314"/>
      <c r="D153" s="50" t="s">
        <v>117</v>
      </c>
      <c r="E153" s="50" t="s">
        <v>111</v>
      </c>
      <c r="F153" s="50" t="s">
        <v>118</v>
      </c>
      <c r="G153" s="50" t="s">
        <v>111</v>
      </c>
      <c r="H153" s="50" t="s">
        <v>119</v>
      </c>
      <c r="I153" s="50" t="s">
        <v>111</v>
      </c>
      <c r="J153" s="301"/>
      <c r="K153" s="303"/>
      <c r="L153" s="165"/>
    </row>
    <row r="154" spans="1:12" ht="15.75" thickBot="1" x14ac:dyDescent="0.3">
      <c r="A154" s="43" t="s">
        <v>122</v>
      </c>
      <c r="B154" s="44"/>
      <c r="C154" s="45">
        <v>1</v>
      </c>
      <c r="D154" s="46">
        <v>2</v>
      </c>
      <c r="E154" s="46">
        <v>3</v>
      </c>
      <c r="F154" s="46">
        <v>4</v>
      </c>
      <c r="G154" s="46">
        <v>5</v>
      </c>
      <c r="H154" s="46">
        <v>6</v>
      </c>
      <c r="I154" s="47">
        <v>7</v>
      </c>
      <c r="J154" s="48">
        <v>8</v>
      </c>
      <c r="K154" s="49">
        <v>9</v>
      </c>
      <c r="L154" s="165"/>
    </row>
    <row r="155" spans="1:12" x14ac:dyDescent="0.25">
      <c r="A155" s="306">
        <v>18</v>
      </c>
      <c r="B155" s="150">
        <v>1</v>
      </c>
      <c r="C155" s="151" t="s">
        <v>112</v>
      </c>
      <c r="D155" s="126">
        <v>2</v>
      </c>
      <c r="E155" s="126">
        <v>2</v>
      </c>
      <c r="F155" s="126">
        <v>0</v>
      </c>
      <c r="G155" s="126">
        <v>0</v>
      </c>
      <c r="H155" s="126">
        <v>0</v>
      </c>
      <c r="I155" s="152">
        <v>0</v>
      </c>
      <c r="J155" s="51">
        <f t="shared" ref="J155:K159" si="19">SUM(D155,F155,H155)</f>
        <v>2</v>
      </c>
      <c r="K155" s="52">
        <f t="shared" si="19"/>
        <v>2</v>
      </c>
      <c r="L155" s="297">
        <f>IF(J155&gt;=1,1,IF(J155&lt;1,0))</f>
        <v>1</v>
      </c>
    </row>
    <row r="156" spans="1:12" x14ac:dyDescent="0.25">
      <c r="A156" s="307"/>
      <c r="B156" s="153">
        <v>2</v>
      </c>
      <c r="C156" s="154" t="s">
        <v>114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55">
        <v>0</v>
      </c>
      <c r="J156" s="53">
        <f t="shared" si="19"/>
        <v>0</v>
      </c>
      <c r="K156" s="54">
        <f t="shared" si="19"/>
        <v>0</v>
      </c>
      <c r="L156" s="297"/>
    </row>
    <row r="157" spans="1:12" x14ac:dyDescent="0.25">
      <c r="A157" s="307"/>
      <c r="B157" s="153">
        <v>3</v>
      </c>
      <c r="C157" s="154" t="s">
        <v>113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55">
        <v>0</v>
      </c>
      <c r="J157" s="53">
        <f t="shared" si="19"/>
        <v>0</v>
      </c>
      <c r="K157" s="54">
        <f t="shared" si="19"/>
        <v>0</v>
      </c>
      <c r="L157" s="297"/>
    </row>
    <row r="158" spans="1:12" x14ac:dyDescent="0.25">
      <c r="A158" s="307"/>
      <c r="B158" s="153">
        <v>4</v>
      </c>
      <c r="C158" s="154" t="s">
        <v>120</v>
      </c>
      <c r="D158" s="127">
        <v>1</v>
      </c>
      <c r="E158" s="127">
        <v>1</v>
      </c>
      <c r="F158" s="127">
        <v>0</v>
      </c>
      <c r="G158" s="127">
        <v>0</v>
      </c>
      <c r="H158" s="127">
        <v>0</v>
      </c>
      <c r="I158" s="155">
        <v>0</v>
      </c>
      <c r="J158" s="53">
        <f t="shared" si="19"/>
        <v>1</v>
      </c>
      <c r="K158" s="54">
        <f t="shared" si="19"/>
        <v>1</v>
      </c>
      <c r="L158" s="297"/>
    </row>
    <row r="159" spans="1:12" ht="15.75" thickBot="1" x14ac:dyDescent="0.3">
      <c r="A159" s="308"/>
      <c r="B159" s="156">
        <v>5</v>
      </c>
      <c r="C159" s="157" t="s">
        <v>116</v>
      </c>
      <c r="D159" s="128">
        <v>0</v>
      </c>
      <c r="E159" s="128">
        <v>0</v>
      </c>
      <c r="F159" s="128">
        <v>0</v>
      </c>
      <c r="G159" s="128">
        <v>0</v>
      </c>
      <c r="H159" s="128">
        <v>0</v>
      </c>
      <c r="I159" s="158">
        <v>0</v>
      </c>
      <c r="J159" s="55">
        <f t="shared" si="19"/>
        <v>0</v>
      </c>
      <c r="K159" s="56">
        <f t="shared" si="19"/>
        <v>0</v>
      </c>
      <c r="L159" s="297"/>
    </row>
    <row r="160" spans="1:12" x14ac:dyDescent="0.25">
      <c r="A160" s="309" t="s">
        <v>115</v>
      </c>
      <c r="B160" s="311" t="s">
        <v>106</v>
      </c>
      <c r="C160" s="313" t="s">
        <v>34</v>
      </c>
      <c r="D160" s="298" t="s">
        <v>108</v>
      </c>
      <c r="E160" s="298"/>
      <c r="F160" s="298" t="s">
        <v>109</v>
      </c>
      <c r="G160" s="298"/>
      <c r="H160" s="298" t="s">
        <v>110</v>
      </c>
      <c r="I160" s="299"/>
      <c r="J160" s="300" t="s">
        <v>121</v>
      </c>
      <c r="K160" s="302" t="s">
        <v>123</v>
      </c>
      <c r="L160" s="165"/>
    </row>
    <row r="161" spans="1:12" ht="45.75" thickBot="1" x14ac:dyDescent="0.3">
      <c r="A161" s="310"/>
      <c r="B161" s="312"/>
      <c r="C161" s="314"/>
      <c r="D161" s="50" t="s">
        <v>117</v>
      </c>
      <c r="E161" s="50" t="s">
        <v>111</v>
      </c>
      <c r="F161" s="50" t="s">
        <v>118</v>
      </c>
      <c r="G161" s="50" t="s">
        <v>111</v>
      </c>
      <c r="H161" s="50" t="s">
        <v>119</v>
      </c>
      <c r="I161" s="50" t="s">
        <v>111</v>
      </c>
      <c r="J161" s="301"/>
      <c r="K161" s="303"/>
      <c r="L161" s="165"/>
    </row>
    <row r="162" spans="1:12" ht="15.75" thickBot="1" x14ac:dyDescent="0.3">
      <c r="A162" s="43" t="s">
        <v>122</v>
      </c>
      <c r="B162" s="44"/>
      <c r="C162" s="45">
        <v>1</v>
      </c>
      <c r="D162" s="46">
        <v>2</v>
      </c>
      <c r="E162" s="46">
        <v>3</v>
      </c>
      <c r="F162" s="46">
        <v>4</v>
      </c>
      <c r="G162" s="46">
        <v>5</v>
      </c>
      <c r="H162" s="46">
        <v>6</v>
      </c>
      <c r="I162" s="47">
        <v>7</v>
      </c>
      <c r="J162" s="48">
        <v>8</v>
      </c>
      <c r="K162" s="49">
        <v>9</v>
      </c>
      <c r="L162" s="165"/>
    </row>
    <row r="163" spans="1:12" x14ac:dyDescent="0.25">
      <c r="A163" s="306">
        <v>19</v>
      </c>
      <c r="B163" s="150">
        <v>1</v>
      </c>
      <c r="C163" s="151" t="s">
        <v>112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52">
        <v>0</v>
      </c>
      <c r="J163" s="51">
        <f t="shared" ref="J163:K167" si="20">SUM(D163,F163,H163)</f>
        <v>0</v>
      </c>
      <c r="K163" s="52">
        <f t="shared" si="20"/>
        <v>0</v>
      </c>
      <c r="L163" s="297">
        <f>IF(J163&gt;=1,1,IF(J163&lt;1,0))</f>
        <v>0</v>
      </c>
    </row>
    <row r="164" spans="1:12" x14ac:dyDescent="0.25">
      <c r="A164" s="307"/>
      <c r="B164" s="153">
        <v>2</v>
      </c>
      <c r="C164" s="154" t="s">
        <v>114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155">
        <v>0</v>
      </c>
      <c r="J164" s="53">
        <f t="shared" si="20"/>
        <v>0</v>
      </c>
      <c r="K164" s="54">
        <f t="shared" si="20"/>
        <v>0</v>
      </c>
      <c r="L164" s="297"/>
    </row>
    <row r="165" spans="1:12" x14ac:dyDescent="0.25">
      <c r="A165" s="307"/>
      <c r="B165" s="153">
        <v>3</v>
      </c>
      <c r="C165" s="154" t="s">
        <v>113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155">
        <v>0</v>
      </c>
      <c r="J165" s="53">
        <f t="shared" si="20"/>
        <v>0</v>
      </c>
      <c r="K165" s="54">
        <f t="shared" si="20"/>
        <v>0</v>
      </c>
      <c r="L165" s="297"/>
    </row>
    <row r="166" spans="1:12" x14ac:dyDescent="0.25">
      <c r="A166" s="307"/>
      <c r="B166" s="153">
        <v>4</v>
      </c>
      <c r="C166" s="154" t="s">
        <v>120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55">
        <v>0</v>
      </c>
      <c r="J166" s="53">
        <f t="shared" si="20"/>
        <v>0</v>
      </c>
      <c r="K166" s="54">
        <f t="shared" si="20"/>
        <v>0</v>
      </c>
      <c r="L166" s="297"/>
    </row>
    <row r="167" spans="1:12" ht="15.75" thickBot="1" x14ac:dyDescent="0.3">
      <c r="A167" s="308"/>
      <c r="B167" s="156">
        <v>5</v>
      </c>
      <c r="C167" s="157" t="s">
        <v>116</v>
      </c>
      <c r="D167" s="128">
        <v>0</v>
      </c>
      <c r="E167" s="128">
        <v>0</v>
      </c>
      <c r="F167" s="128">
        <v>0</v>
      </c>
      <c r="G167" s="128">
        <v>0</v>
      </c>
      <c r="H167" s="128">
        <v>0</v>
      </c>
      <c r="I167" s="158">
        <v>0</v>
      </c>
      <c r="J167" s="55">
        <f t="shared" si="20"/>
        <v>0</v>
      </c>
      <c r="K167" s="56">
        <f t="shared" si="20"/>
        <v>0</v>
      </c>
      <c r="L167" s="297"/>
    </row>
    <row r="168" spans="1:12" x14ac:dyDescent="0.25">
      <c r="A168" s="309" t="s">
        <v>115</v>
      </c>
      <c r="B168" s="311" t="s">
        <v>106</v>
      </c>
      <c r="C168" s="313" t="s">
        <v>35</v>
      </c>
      <c r="D168" s="298" t="s">
        <v>108</v>
      </c>
      <c r="E168" s="298"/>
      <c r="F168" s="298" t="s">
        <v>109</v>
      </c>
      <c r="G168" s="298"/>
      <c r="H168" s="298" t="s">
        <v>110</v>
      </c>
      <c r="I168" s="299"/>
      <c r="J168" s="300" t="s">
        <v>121</v>
      </c>
      <c r="K168" s="302" t="s">
        <v>123</v>
      </c>
      <c r="L168" s="165"/>
    </row>
    <row r="169" spans="1:12" ht="45.75" thickBot="1" x14ac:dyDescent="0.3">
      <c r="A169" s="310"/>
      <c r="B169" s="312"/>
      <c r="C169" s="314"/>
      <c r="D169" s="50" t="s">
        <v>117</v>
      </c>
      <c r="E169" s="50" t="s">
        <v>111</v>
      </c>
      <c r="F169" s="50" t="s">
        <v>118</v>
      </c>
      <c r="G169" s="50" t="s">
        <v>111</v>
      </c>
      <c r="H169" s="50" t="s">
        <v>119</v>
      </c>
      <c r="I169" s="50" t="s">
        <v>111</v>
      </c>
      <c r="J169" s="301"/>
      <c r="K169" s="303"/>
      <c r="L169" s="165"/>
    </row>
    <row r="170" spans="1:12" ht="15.75" thickBot="1" x14ac:dyDescent="0.3">
      <c r="A170" s="43" t="s">
        <v>122</v>
      </c>
      <c r="B170" s="44"/>
      <c r="C170" s="45">
        <v>1</v>
      </c>
      <c r="D170" s="46">
        <v>2</v>
      </c>
      <c r="E170" s="46">
        <v>3</v>
      </c>
      <c r="F170" s="46">
        <v>4</v>
      </c>
      <c r="G170" s="46">
        <v>5</v>
      </c>
      <c r="H170" s="46">
        <v>6</v>
      </c>
      <c r="I170" s="47">
        <v>7</v>
      </c>
      <c r="J170" s="48">
        <v>8</v>
      </c>
      <c r="K170" s="49">
        <v>9</v>
      </c>
      <c r="L170" s="165"/>
    </row>
    <row r="171" spans="1:12" x14ac:dyDescent="0.25">
      <c r="A171" s="306">
        <v>20</v>
      </c>
      <c r="B171" s="150">
        <v>1</v>
      </c>
      <c r="C171" s="151" t="s">
        <v>112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52">
        <v>0</v>
      </c>
      <c r="J171" s="51">
        <f t="shared" ref="J171:K175" si="21">SUM(D171,F171,H171)</f>
        <v>0</v>
      </c>
      <c r="K171" s="52">
        <f t="shared" si="21"/>
        <v>0</v>
      </c>
      <c r="L171" s="297">
        <f>IF(J171&gt;=1,1,IF(J171&lt;1,0))</f>
        <v>0</v>
      </c>
    </row>
    <row r="172" spans="1:12" x14ac:dyDescent="0.25">
      <c r="A172" s="307"/>
      <c r="B172" s="153">
        <v>2</v>
      </c>
      <c r="C172" s="154" t="s">
        <v>114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55">
        <v>0</v>
      </c>
      <c r="J172" s="53">
        <f t="shared" si="21"/>
        <v>0</v>
      </c>
      <c r="K172" s="54">
        <f t="shared" si="21"/>
        <v>0</v>
      </c>
      <c r="L172" s="297"/>
    </row>
    <row r="173" spans="1:12" x14ac:dyDescent="0.25">
      <c r="A173" s="307"/>
      <c r="B173" s="153">
        <v>3</v>
      </c>
      <c r="C173" s="154" t="s">
        <v>113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55">
        <v>0</v>
      </c>
      <c r="J173" s="53">
        <f t="shared" si="21"/>
        <v>0</v>
      </c>
      <c r="K173" s="54">
        <f t="shared" si="21"/>
        <v>0</v>
      </c>
      <c r="L173" s="297"/>
    </row>
    <row r="174" spans="1:12" x14ac:dyDescent="0.25">
      <c r="A174" s="307"/>
      <c r="B174" s="153">
        <v>4</v>
      </c>
      <c r="C174" s="154" t="s">
        <v>120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55">
        <v>0</v>
      </c>
      <c r="J174" s="53">
        <f t="shared" si="21"/>
        <v>0</v>
      </c>
      <c r="K174" s="54">
        <f t="shared" si="21"/>
        <v>0</v>
      </c>
      <c r="L174" s="297"/>
    </row>
    <row r="175" spans="1:12" ht="15.75" thickBot="1" x14ac:dyDescent="0.3">
      <c r="A175" s="308"/>
      <c r="B175" s="156">
        <v>5</v>
      </c>
      <c r="C175" s="157" t="s">
        <v>116</v>
      </c>
      <c r="D175" s="128">
        <v>0</v>
      </c>
      <c r="E175" s="128">
        <v>0</v>
      </c>
      <c r="F175" s="128">
        <v>0</v>
      </c>
      <c r="G175" s="128">
        <v>0</v>
      </c>
      <c r="H175" s="128">
        <v>0</v>
      </c>
      <c r="I175" s="158">
        <v>0</v>
      </c>
      <c r="J175" s="55">
        <f t="shared" si="21"/>
        <v>0</v>
      </c>
      <c r="K175" s="56">
        <f t="shared" si="21"/>
        <v>0</v>
      </c>
      <c r="L175" s="297"/>
    </row>
    <row r="176" spans="1:12" ht="30" customHeight="1" thickBot="1" x14ac:dyDescent="0.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65"/>
    </row>
    <row r="177" spans="1:12" x14ac:dyDescent="0.25">
      <c r="A177" s="309" t="s">
        <v>115</v>
      </c>
      <c r="B177" s="311" t="s">
        <v>106</v>
      </c>
      <c r="C177" s="313" t="s">
        <v>36</v>
      </c>
      <c r="D177" s="298" t="s">
        <v>108</v>
      </c>
      <c r="E177" s="298"/>
      <c r="F177" s="298" t="s">
        <v>109</v>
      </c>
      <c r="G177" s="298"/>
      <c r="H177" s="298" t="s">
        <v>110</v>
      </c>
      <c r="I177" s="299"/>
      <c r="J177" s="300" t="s">
        <v>121</v>
      </c>
      <c r="K177" s="302" t="s">
        <v>123</v>
      </c>
      <c r="L177" s="165"/>
    </row>
    <row r="178" spans="1:12" ht="45.75" thickBot="1" x14ac:dyDescent="0.3">
      <c r="A178" s="310"/>
      <c r="B178" s="312"/>
      <c r="C178" s="314"/>
      <c r="D178" s="50" t="s">
        <v>117</v>
      </c>
      <c r="E178" s="50" t="s">
        <v>111</v>
      </c>
      <c r="F178" s="50" t="s">
        <v>118</v>
      </c>
      <c r="G178" s="50" t="s">
        <v>111</v>
      </c>
      <c r="H178" s="50" t="s">
        <v>119</v>
      </c>
      <c r="I178" s="50" t="s">
        <v>111</v>
      </c>
      <c r="J178" s="301"/>
      <c r="K178" s="303"/>
      <c r="L178" s="165"/>
    </row>
    <row r="179" spans="1:12" ht="15.75" thickBot="1" x14ac:dyDescent="0.3">
      <c r="A179" s="43" t="s">
        <v>122</v>
      </c>
      <c r="B179" s="44"/>
      <c r="C179" s="45">
        <v>1</v>
      </c>
      <c r="D179" s="46">
        <v>2</v>
      </c>
      <c r="E179" s="46">
        <v>3</v>
      </c>
      <c r="F179" s="46">
        <v>4</v>
      </c>
      <c r="G179" s="46">
        <v>5</v>
      </c>
      <c r="H179" s="46">
        <v>6</v>
      </c>
      <c r="I179" s="47">
        <v>7</v>
      </c>
      <c r="J179" s="48">
        <v>8</v>
      </c>
      <c r="K179" s="49">
        <v>9</v>
      </c>
      <c r="L179" s="165"/>
    </row>
    <row r="180" spans="1:12" x14ac:dyDescent="0.25">
      <c r="A180" s="306">
        <v>21</v>
      </c>
      <c r="B180" s="150">
        <v>1</v>
      </c>
      <c r="C180" s="151" t="s">
        <v>112</v>
      </c>
      <c r="D180" s="126">
        <v>3</v>
      </c>
      <c r="E180" s="126">
        <v>3</v>
      </c>
      <c r="F180" s="126">
        <v>0</v>
      </c>
      <c r="G180" s="126">
        <v>0</v>
      </c>
      <c r="H180" s="126">
        <v>0</v>
      </c>
      <c r="I180" s="152">
        <v>0</v>
      </c>
      <c r="J180" s="51">
        <f t="shared" ref="J180:K184" si="22">SUM(D180,F180,H180)</f>
        <v>3</v>
      </c>
      <c r="K180" s="52">
        <f t="shared" si="22"/>
        <v>3</v>
      </c>
      <c r="L180" s="297">
        <f>IF(J180&gt;=1,1,IF(J180&lt;1,0))</f>
        <v>1</v>
      </c>
    </row>
    <row r="181" spans="1:12" x14ac:dyDescent="0.25">
      <c r="A181" s="307"/>
      <c r="B181" s="153">
        <v>2</v>
      </c>
      <c r="C181" s="154" t="s">
        <v>114</v>
      </c>
      <c r="D181" s="127">
        <v>1</v>
      </c>
      <c r="E181" s="127">
        <v>1</v>
      </c>
      <c r="F181" s="127">
        <v>0</v>
      </c>
      <c r="G181" s="127">
        <v>0</v>
      </c>
      <c r="H181" s="127">
        <v>0</v>
      </c>
      <c r="I181" s="155">
        <v>0</v>
      </c>
      <c r="J181" s="53">
        <f t="shared" si="22"/>
        <v>1</v>
      </c>
      <c r="K181" s="54">
        <f t="shared" si="22"/>
        <v>1</v>
      </c>
      <c r="L181" s="297"/>
    </row>
    <row r="182" spans="1:12" x14ac:dyDescent="0.25">
      <c r="A182" s="307"/>
      <c r="B182" s="153">
        <v>3</v>
      </c>
      <c r="C182" s="154" t="s">
        <v>113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55">
        <v>0</v>
      </c>
      <c r="J182" s="53">
        <f t="shared" si="22"/>
        <v>0</v>
      </c>
      <c r="K182" s="54">
        <f t="shared" si="22"/>
        <v>0</v>
      </c>
      <c r="L182" s="297"/>
    </row>
    <row r="183" spans="1:12" x14ac:dyDescent="0.25">
      <c r="A183" s="307"/>
      <c r="B183" s="153">
        <v>4</v>
      </c>
      <c r="C183" s="154" t="s">
        <v>120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55">
        <v>0</v>
      </c>
      <c r="J183" s="53">
        <f t="shared" si="22"/>
        <v>0</v>
      </c>
      <c r="K183" s="54">
        <f t="shared" si="22"/>
        <v>0</v>
      </c>
      <c r="L183" s="297"/>
    </row>
    <row r="184" spans="1:12" ht="15.75" thickBot="1" x14ac:dyDescent="0.3">
      <c r="A184" s="308"/>
      <c r="B184" s="156">
        <v>5</v>
      </c>
      <c r="C184" s="157" t="s">
        <v>116</v>
      </c>
      <c r="D184" s="128">
        <v>0</v>
      </c>
      <c r="E184" s="128">
        <v>0</v>
      </c>
      <c r="F184" s="128">
        <v>0</v>
      </c>
      <c r="G184" s="128">
        <v>0</v>
      </c>
      <c r="H184" s="128">
        <v>0</v>
      </c>
      <c r="I184" s="158">
        <v>0</v>
      </c>
      <c r="J184" s="55">
        <f t="shared" si="22"/>
        <v>0</v>
      </c>
      <c r="K184" s="56">
        <f t="shared" si="22"/>
        <v>0</v>
      </c>
      <c r="L184" s="297"/>
    </row>
    <row r="185" spans="1:12" x14ac:dyDescent="0.25">
      <c r="A185" s="309" t="s">
        <v>115</v>
      </c>
      <c r="B185" s="311" t="s">
        <v>106</v>
      </c>
      <c r="C185" s="313" t="s">
        <v>126</v>
      </c>
      <c r="D185" s="298" t="s">
        <v>108</v>
      </c>
      <c r="E185" s="298"/>
      <c r="F185" s="298" t="s">
        <v>109</v>
      </c>
      <c r="G185" s="298"/>
      <c r="H185" s="298" t="s">
        <v>110</v>
      </c>
      <c r="I185" s="299"/>
      <c r="J185" s="300" t="s">
        <v>121</v>
      </c>
      <c r="K185" s="302" t="s">
        <v>123</v>
      </c>
      <c r="L185" s="165"/>
    </row>
    <row r="186" spans="1:12" ht="45.75" thickBot="1" x14ac:dyDescent="0.3">
      <c r="A186" s="310"/>
      <c r="B186" s="312"/>
      <c r="C186" s="314"/>
      <c r="D186" s="50" t="s">
        <v>117</v>
      </c>
      <c r="E186" s="50" t="s">
        <v>111</v>
      </c>
      <c r="F186" s="50" t="s">
        <v>118</v>
      </c>
      <c r="G186" s="50" t="s">
        <v>111</v>
      </c>
      <c r="H186" s="50" t="s">
        <v>119</v>
      </c>
      <c r="I186" s="50" t="s">
        <v>111</v>
      </c>
      <c r="J186" s="301"/>
      <c r="K186" s="303"/>
      <c r="L186" s="165"/>
    </row>
    <row r="187" spans="1:12" ht="15.75" thickBot="1" x14ac:dyDescent="0.3">
      <c r="A187" s="43" t="s">
        <v>122</v>
      </c>
      <c r="B187" s="44"/>
      <c r="C187" s="45">
        <v>1</v>
      </c>
      <c r="D187" s="46">
        <v>2</v>
      </c>
      <c r="E187" s="46">
        <v>3</v>
      </c>
      <c r="F187" s="46">
        <v>4</v>
      </c>
      <c r="G187" s="46">
        <v>5</v>
      </c>
      <c r="H187" s="46">
        <v>6</v>
      </c>
      <c r="I187" s="47">
        <v>7</v>
      </c>
      <c r="J187" s="48">
        <v>8</v>
      </c>
      <c r="K187" s="49">
        <v>9</v>
      </c>
      <c r="L187" s="165"/>
    </row>
    <row r="188" spans="1:12" x14ac:dyDescent="0.25">
      <c r="A188" s="306">
        <v>22</v>
      </c>
      <c r="B188" s="150">
        <v>1</v>
      </c>
      <c r="C188" s="151" t="s">
        <v>112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52">
        <v>0</v>
      </c>
      <c r="J188" s="51">
        <f t="shared" ref="J188:K192" si="23">SUM(D188,F188,H188)</f>
        <v>0</v>
      </c>
      <c r="K188" s="52">
        <f t="shared" si="23"/>
        <v>0</v>
      </c>
      <c r="L188" s="297">
        <f>IF(J188&gt;=1,1,IF(J188&lt;1,0))</f>
        <v>0</v>
      </c>
    </row>
    <row r="189" spans="1:12" x14ac:dyDescent="0.25">
      <c r="A189" s="307"/>
      <c r="B189" s="153">
        <v>2</v>
      </c>
      <c r="C189" s="154" t="s">
        <v>114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55">
        <v>0</v>
      </c>
      <c r="J189" s="53">
        <f t="shared" si="23"/>
        <v>0</v>
      </c>
      <c r="K189" s="54">
        <f t="shared" si="23"/>
        <v>0</v>
      </c>
      <c r="L189" s="297"/>
    </row>
    <row r="190" spans="1:12" x14ac:dyDescent="0.25">
      <c r="A190" s="307"/>
      <c r="B190" s="153">
        <v>3</v>
      </c>
      <c r="C190" s="154" t="s">
        <v>113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55">
        <v>0</v>
      </c>
      <c r="J190" s="53">
        <f t="shared" si="23"/>
        <v>0</v>
      </c>
      <c r="K190" s="54">
        <f t="shared" si="23"/>
        <v>0</v>
      </c>
      <c r="L190" s="297"/>
    </row>
    <row r="191" spans="1:12" x14ac:dyDescent="0.25">
      <c r="A191" s="307"/>
      <c r="B191" s="153">
        <v>4</v>
      </c>
      <c r="C191" s="154" t="s">
        <v>120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55">
        <v>0</v>
      </c>
      <c r="J191" s="53">
        <f t="shared" si="23"/>
        <v>0</v>
      </c>
      <c r="K191" s="54">
        <f t="shared" si="23"/>
        <v>0</v>
      </c>
      <c r="L191" s="297"/>
    </row>
    <row r="192" spans="1:12" ht="15.75" thickBot="1" x14ac:dyDescent="0.3">
      <c r="A192" s="308"/>
      <c r="B192" s="156">
        <v>5</v>
      </c>
      <c r="C192" s="157" t="s">
        <v>116</v>
      </c>
      <c r="D192" s="128">
        <v>0</v>
      </c>
      <c r="E192" s="128">
        <v>0</v>
      </c>
      <c r="F192" s="128">
        <v>0</v>
      </c>
      <c r="G192" s="128">
        <v>0</v>
      </c>
      <c r="H192" s="128">
        <v>0</v>
      </c>
      <c r="I192" s="158">
        <v>0</v>
      </c>
      <c r="J192" s="55">
        <f t="shared" si="23"/>
        <v>0</v>
      </c>
      <c r="K192" s="56">
        <f t="shared" si="23"/>
        <v>0</v>
      </c>
      <c r="L192" s="297"/>
    </row>
    <row r="193" spans="1:12" ht="30" customHeight="1" thickBot="1" x14ac:dyDescent="0.3">
      <c r="A193" s="104"/>
      <c r="B193" s="104"/>
      <c r="C193" s="104"/>
      <c r="D193" s="104"/>
      <c r="E193" s="104"/>
      <c r="F193" s="104"/>
      <c r="G193" s="104"/>
      <c r="H193" s="104"/>
      <c r="I193" s="104"/>
      <c r="J193" s="256" t="s">
        <v>153</v>
      </c>
      <c r="K193" s="256"/>
      <c r="L193" s="165"/>
    </row>
    <row r="194" spans="1:12" x14ac:dyDescent="0.25">
      <c r="A194" s="309" t="s">
        <v>115</v>
      </c>
      <c r="B194" s="311" t="s">
        <v>106</v>
      </c>
      <c r="C194" s="313" t="s">
        <v>37</v>
      </c>
      <c r="D194" s="298" t="s">
        <v>108</v>
      </c>
      <c r="E194" s="298"/>
      <c r="F194" s="298" t="s">
        <v>109</v>
      </c>
      <c r="G194" s="298"/>
      <c r="H194" s="298" t="s">
        <v>110</v>
      </c>
      <c r="I194" s="299"/>
      <c r="J194" s="300" t="s">
        <v>121</v>
      </c>
      <c r="K194" s="302" t="s">
        <v>123</v>
      </c>
      <c r="L194" s="165"/>
    </row>
    <row r="195" spans="1:12" ht="45.75" thickBot="1" x14ac:dyDescent="0.3">
      <c r="A195" s="310"/>
      <c r="B195" s="312"/>
      <c r="C195" s="314"/>
      <c r="D195" s="50" t="s">
        <v>117</v>
      </c>
      <c r="E195" s="50" t="s">
        <v>111</v>
      </c>
      <c r="F195" s="50" t="s">
        <v>118</v>
      </c>
      <c r="G195" s="50" t="s">
        <v>111</v>
      </c>
      <c r="H195" s="50" t="s">
        <v>119</v>
      </c>
      <c r="I195" s="50" t="s">
        <v>111</v>
      </c>
      <c r="J195" s="301"/>
      <c r="K195" s="303"/>
      <c r="L195" s="165"/>
    </row>
    <row r="196" spans="1:12" ht="15.75" thickBot="1" x14ac:dyDescent="0.3">
      <c r="A196" s="43" t="s">
        <v>122</v>
      </c>
      <c r="B196" s="44"/>
      <c r="C196" s="45">
        <v>1</v>
      </c>
      <c r="D196" s="46">
        <v>2</v>
      </c>
      <c r="E196" s="46">
        <v>3</v>
      </c>
      <c r="F196" s="46">
        <v>4</v>
      </c>
      <c r="G196" s="46">
        <v>5</v>
      </c>
      <c r="H196" s="46">
        <v>6</v>
      </c>
      <c r="I196" s="47">
        <v>7</v>
      </c>
      <c r="J196" s="48">
        <v>8</v>
      </c>
      <c r="K196" s="49">
        <v>9</v>
      </c>
      <c r="L196" s="165"/>
    </row>
    <row r="197" spans="1:12" x14ac:dyDescent="0.25">
      <c r="A197" s="306">
        <v>23</v>
      </c>
      <c r="B197" s="150">
        <v>1</v>
      </c>
      <c r="C197" s="151" t="s">
        <v>112</v>
      </c>
      <c r="D197" s="126">
        <v>9</v>
      </c>
      <c r="E197" s="126">
        <v>9</v>
      </c>
      <c r="F197" s="126">
        <v>0</v>
      </c>
      <c r="G197" s="126">
        <v>0</v>
      </c>
      <c r="H197" s="126">
        <v>0</v>
      </c>
      <c r="I197" s="152">
        <v>0</v>
      </c>
      <c r="J197" s="51">
        <f t="shared" ref="J197:K201" si="24">SUM(D197,F197,H197)</f>
        <v>9</v>
      </c>
      <c r="K197" s="52">
        <f t="shared" si="24"/>
        <v>9</v>
      </c>
      <c r="L197" s="297">
        <f>IF(J197&gt;=1,1,IF(J197&lt;1,0))</f>
        <v>1</v>
      </c>
    </row>
    <row r="198" spans="1:12" x14ac:dyDescent="0.25">
      <c r="A198" s="307"/>
      <c r="B198" s="153">
        <v>2</v>
      </c>
      <c r="C198" s="154" t="s">
        <v>114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55">
        <v>0</v>
      </c>
      <c r="J198" s="53">
        <f t="shared" si="24"/>
        <v>0</v>
      </c>
      <c r="K198" s="54">
        <f t="shared" si="24"/>
        <v>0</v>
      </c>
      <c r="L198" s="297"/>
    </row>
    <row r="199" spans="1:12" x14ac:dyDescent="0.25">
      <c r="A199" s="307"/>
      <c r="B199" s="153">
        <v>3</v>
      </c>
      <c r="C199" s="154" t="s">
        <v>113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55">
        <v>0</v>
      </c>
      <c r="J199" s="53">
        <f t="shared" si="24"/>
        <v>0</v>
      </c>
      <c r="K199" s="54">
        <f t="shared" si="24"/>
        <v>0</v>
      </c>
      <c r="L199" s="297"/>
    </row>
    <row r="200" spans="1:12" x14ac:dyDescent="0.25">
      <c r="A200" s="307"/>
      <c r="B200" s="153">
        <v>4</v>
      </c>
      <c r="C200" s="154" t="s">
        <v>120</v>
      </c>
      <c r="D200" s="127">
        <v>9</v>
      </c>
      <c r="E200" s="127">
        <v>9</v>
      </c>
      <c r="F200" s="127">
        <v>0</v>
      </c>
      <c r="G200" s="127">
        <v>0</v>
      </c>
      <c r="H200" s="127">
        <v>0</v>
      </c>
      <c r="I200" s="155">
        <v>0</v>
      </c>
      <c r="J200" s="53">
        <f t="shared" si="24"/>
        <v>9</v>
      </c>
      <c r="K200" s="54">
        <f t="shared" si="24"/>
        <v>9</v>
      </c>
      <c r="L200" s="297"/>
    </row>
    <row r="201" spans="1:12" ht="15.75" thickBot="1" x14ac:dyDescent="0.3">
      <c r="A201" s="308"/>
      <c r="B201" s="156">
        <v>5</v>
      </c>
      <c r="C201" s="157" t="s">
        <v>116</v>
      </c>
      <c r="D201" s="128">
        <v>0</v>
      </c>
      <c r="E201" s="128">
        <v>0</v>
      </c>
      <c r="F201" s="128">
        <v>0</v>
      </c>
      <c r="G201" s="128">
        <v>0</v>
      </c>
      <c r="H201" s="128">
        <v>0</v>
      </c>
      <c r="I201" s="158">
        <v>0</v>
      </c>
      <c r="J201" s="55">
        <f t="shared" si="24"/>
        <v>0</v>
      </c>
      <c r="K201" s="56">
        <f t="shared" si="24"/>
        <v>0</v>
      </c>
      <c r="L201" s="297"/>
    </row>
    <row r="202" spans="1:12" x14ac:dyDescent="0.25">
      <c r="A202" s="309" t="s">
        <v>115</v>
      </c>
      <c r="B202" s="311" t="s">
        <v>106</v>
      </c>
      <c r="C202" s="313" t="s">
        <v>127</v>
      </c>
      <c r="D202" s="298" t="s">
        <v>108</v>
      </c>
      <c r="E202" s="298"/>
      <c r="F202" s="298" t="s">
        <v>109</v>
      </c>
      <c r="G202" s="298"/>
      <c r="H202" s="298" t="s">
        <v>110</v>
      </c>
      <c r="I202" s="299"/>
      <c r="J202" s="300" t="s">
        <v>121</v>
      </c>
      <c r="K202" s="302" t="s">
        <v>123</v>
      </c>
      <c r="L202" s="165"/>
    </row>
    <row r="203" spans="1:12" ht="45.75" thickBot="1" x14ac:dyDescent="0.3">
      <c r="A203" s="310"/>
      <c r="B203" s="312"/>
      <c r="C203" s="314"/>
      <c r="D203" s="50" t="s">
        <v>117</v>
      </c>
      <c r="E203" s="50" t="s">
        <v>111</v>
      </c>
      <c r="F203" s="50" t="s">
        <v>118</v>
      </c>
      <c r="G203" s="50" t="s">
        <v>111</v>
      </c>
      <c r="H203" s="50" t="s">
        <v>119</v>
      </c>
      <c r="I203" s="50" t="s">
        <v>111</v>
      </c>
      <c r="J203" s="301"/>
      <c r="K203" s="303"/>
      <c r="L203" s="165"/>
    </row>
    <row r="204" spans="1:12" ht="15.75" thickBot="1" x14ac:dyDescent="0.3">
      <c r="A204" s="43" t="s">
        <v>122</v>
      </c>
      <c r="B204" s="44"/>
      <c r="C204" s="45">
        <v>1</v>
      </c>
      <c r="D204" s="46">
        <v>2</v>
      </c>
      <c r="E204" s="46">
        <v>3</v>
      </c>
      <c r="F204" s="46">
        <v>4</v>
      </c>
      <c r="G204" s="46">
        <v>5</v>
      </c>
      <c r="H204" s="46">
        <v>6</v>
      </c>
      <c r="I204" s="47">
        <v>7</v>
      </c>
      <c r="J204" s="48">
        <v>8</v>
      </c>
      <c r="K204" s="49">
        <v>9</v>
      </c>
      <c r="L204" s="165"/>
    </row>
    <row r="205" spans="1:12" x14ac:dyDescent="0.25">
      <c r="A205" s="306">
        <v>24</v>
      </c>
      <c r="B205" s="150">
        <v>1</v>
      </c>
      <c r="C205" s="151" t="s">
        <v>112</v>
      </c>
      <c r="D205" s="126">
        <v>14</v>
      </c>
      <c r="E205" s="126">
        <v>14</v>
      </c>
      <c r="F205" s="126">
        <v>0</v>
      </c>
      <c r="G205" s="126">
        <v>0</v>
      </c>
      <c r="H205" s="126">
        <v>0</v>
      </c>
      <c r="I205" s="152">
        <v>0</v>
      </c>
      <c r="J205" s="51">
        <f t="shared" ref="J205:K209" si="25">SUM(D205,F205,H205)</f>
        <v>14</v>
      </c>
      <c r="K205" s="52">
        <f t="shared" si="25"/>
        <v>14</v>
      </c>
      <c r="L205" s="297">
        <f>IF(J205&gt;=1,1,IF(J205&lt;1,0))</f>
        <v>1</v>
      </c>
    </row>
    <row r="206" spans="1:12" x14ac:dyDescent="0.25">
      <c r="A206" s="307"/>
      <c r="B206" s="153">
        <v>2</v>
      </c>
      <c r="C206" s="154" t="s">
        <v>114</v>
      </c>
      <c r="D206" s="127">
        <v>14</v>
      </c>
      <c r="E206" s="127">
        <v>14</v>
      </c>
      <c r="F206" s="127">
        <v>0</v>
      </c>
      <c r="G206" s="127">
        <v>0</v>
      </c>
      <c r="H206" s="127">
        <v>0</v>
      </c>
      <c r="I206" s="155">
        <v>0</v>
      </c>
      <c r="J206" s="53">
        <f t="shared" si="25"/>
        <v>14</v>
      </c>
      <c r="K206" s="54">
        <f t="shared" si="25"/>
        <v>14</v>
      </c>
      <c r="L206" s="297"/>
    </row>
    <row r="207" spans="1:12" x14ac:dyDescent="0.25">
      <c r="A207" s="307"/>
      <c r="B207" s="153">
        <v>3</v>
      </c>
      <c r="C207" s="154" t="s">
        <v>113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55">
        <v>0</v>
      </c>
      <c r="J207" s="53">
        <f t="shared" si="25"/>
        <v>0</v>
      </c>
      <c r="K207" s="54">
        <f t="shared" si="25"/>
        <v>0</v>
      </c>
      <c r="L207" s="297"/>
    </row>
    <row r="208" spans="1:12" x14ac:dyDescent="0.25">
      <c r="A208" s="307"/>
      <c r="B208" s="153">
        <v>4</v>
      </c>
      <c r="C208" s="154" t="s">
        <v>120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55">
        <v>0</v>
      </c>
      <c r="J208" s="53">
        <f t="shared" si="25"/>
        <v>0</v>
      </c>
      <c r="K208" s="54">
        <f t="shared" si="25"/>
        <v>0</v>
      </c>
      <c r="L208" s="297"/>
    </row>
    <row r="209" spans="1:12" ht="15.75" thickBot="1" x14ac:dyDescent="0.3">
      <c r="A209" s="308"/>
      <c r="B209" s="156">
        <v>5</v>
      </c>
      <c r="C209" s="157" t="s">
        <v>116</v>
      </c>
      <c r="D209" s="128">
        <v>0</v>
      </c>
      <c r="E209" s="128">
        <v>0</v>
      </c>
      <c r="F209" s="128">
        <v>0</v>
      </c>
      <c r="G209" s="128">
        <v>0</v>
      </c>
      <c r="H209" s="128">
        <v>0</v>
      </c>
      <c r="I209" s="158">
        <v>0</v>
      </c>
      <c r="J209" s="55">
        <f t="shared" si="25"/>
        <v>0</v>
      </c>
      <c r="K209" s="56">
        <f t="shared" si="25"/>
        <v>0</v>
      </c>
      <c r="L209" s="297"/>
    </row>
    <row r="210" spans="1:12" x14ac:dyDescent="0.25">
      <c r="A210" s="309" t="s">
        <v>115</v>
      </c>
      <c r="B210" s="311" t="s">
        <v>106</v>
      </c>
      <c r="C210" s="313" t="s">
        <v>128</v>
      </c>
      <c r="D210" s="298" t="s">
        <v>108</v>
      </c>
      <c r="E210" s="298"/>
      <c r="F210" s="298" t="s">
        <v>109</v>
      </c>
      <c r="G210" s="298"/>
      <c r="H210" s="298" t="s">
        <v>110</v>
      </c>
      <c r="I210" s="299"/>
      <c r="J210" s="300" t="s">
        <v>121</v>
      </c>
      <c r="K210" s="302" t="s">
        <v>123</v>
      </c>
      <c r="L210" s="165"/>
    </row>
    <row r="211" spans="1:12" ht="45.75" thickBot="1" x14ac:dyDescent="0.3">
      <c r="A211" s="310"/>
      <c r="B211" s="312"/>
      <c r="C211" s="314"/>
      <c r="D211" s="50" t="s">
        <v>117</v>
      </c>
      <c r="E211" s="50" t="s">
        <v>111</v>
      </c>
      <c r="F211" s="50" t="s">
        <v>118</v>
      </c>
      <c r="G211" s="50" t="s">
        <v>111</v>
      </c>
      <c r="H211" s="50" t="s">
        <v>119</v>
      </c>
      <c r="I211" s="50" t="s">
        <v>111</v>
      </c>
      <c r="J211" s="301"/>
      <c r="K211" s="303"/>
      <c r="L211" s="165"/>
    </row>
    <row r="212" spans="1:12" ht="15.75" thickBot="1" x14ac:dyDescent="0.3">
      <c r="A212" s="43" t="s">
        <v>122</v>
      </c>
      <c r="B212" s="44"/>
      <c r="C212" s="45">
        <v>1</v>
      </c>
      <c r="D212" s="46">
        <v>2</v>
      </c>
      <c r="E212" s="46">
        <v>3</v>
      </c>
      <c r="F212" s="46">
        <v>4</v>
      </c>
      <c r="G212" s="46">
        <v>5</v>
      </c>
      <c r="H212" s="46">
        <v>6</v>
      </c>
      <c r="I212" s="47">
        <v>7</v>
      </c>
      <c r="J212" s="48">
        <v>8</v>
      </c>
      <c r="K212" s="49">
        <v>9</v>
      </c>
      <c r="L212" s="165"/>
    </row>
    <row r="213" spans="1:12" x14ac:dyDescent="0.25">
      <c r="A213" s="306">
        <v>25</v>
      </c>
      <c r="B213" s="150">
        <v>1</v>
      </c>
      <c r="C213" s="151" t="s">
        <v>112</v>
      </c>
      <c r="D213" s="126">
        <v>154</v>
      </c>
      <c r="E213" s="126">
        <v>154</v>
      </c>
      <c r="F213" s="126">
        <v>0</v>
      </c>
      <c r="G213" s="126">
        <v>0</v>
      </c>
      <c r="H213" s="126">
        <v>0</v>
      </c>
      <c r="I213" s="152">
        <v>0</v>
      </c>
      <c r="J213" s="51">
        <f t="shared" ref="J213:K217" si="26">SUM(D213,F213,H213)</f>
        <v>154</v>
      </c>
      <c r="K213" s="52">
        <f t="shared" si="26"/>
        <v>154</v>
      </c>
      <c r="L213" s="297">
        <f>IF(J213&gt;=1,1,IF(J213&lt;1,0))</f>
        <v>1</v>
      </c>
    </row>
    <row r="214" spans="1:12" x14ac:dyDescent="0.25">
      <c r="A214" s="307"/>
      <c r="B214" s="153">
        <v>2</v>
      </c>
      <c r="C214" s="154" t="s">
        <v>114</v>
      </c>
      <c r="D214" s="127">
        <v>20</v>
      </c>
      <c r="E214" s="127">
        <v>20</v>
      </c>
      <c r="F214" s="127">
        <v>0</v>
      </c>
      <c r="G214" s="127">
        <v>0</v>
      </c>
      <c r="H214" s="127">
        <v>0</v>
      </c>
      <c r="I214" s="155">
        <v>0</v>
      </c>
      <c r="J214" s="53">
        <f t="shared" si="26"/>
        <v>20</v>
      </c>
      <c r="K214" s="54">
        <f t="shared" si="26"/>
        <v>20</v>
      </c>
      <c r="L214" s="297"/>
    </row>
    <row r="215" spans="1:12" x14ac:dyDescent="0.25">
      <c r="A215" s="307"/>
      <c r="B215" s="153">
        <v>3</v>
      </c>
      <c r="C215" s="154" t="s">
        <v>113</v>
      </c>
      <c r="D215" s="127">
        <v>11</v>
      </c>
      <c r="E215" s="127">
        <v>11</v>
      </c>
      <c r="F215" s="127">
        <v>0</v>
      </c>
      <c r="G215" s="127">
        <v>0</v>
      </c>
      <c r="H215" s="127">
        <v>0</v>
      </c>
      <c r="I215" s="155">
        <v>0</v>
      </c>
      <c r="J215" s="53">
        <f t="shared" si="26"/>
        <v>11</v>
      </c>
      <c r="K215" s="54">
        <f t="shared" si="26"/>
        <v>11</v>
      </c>
      <c r="L215" s="297"/>
    </row>
    <row r="216" spans="1:12" x14ac:dyDescent="0.25">
      <c r="A216" s="307"/>
      <c r="B216" s="153">
        <v>4</v>
      </c>
      <c r="C216" s="154" t="s">
        <v>120</v>
      </c>
      <c r="D216" s="127">
        <v>41</v>
      </c>
      <c r="E216" s="127">
        <v>41</v>
      </c>
      <c r="F216" s="127">
        <v>0</v>
      </c>
      <c r="G216" s="127">
        <v>0</v>
      </c>
      <c r="H216" s="127">
        <v>0</v>
      </c>
      <c r="I216" s="155">
        <v>0</v>
      </c>
      <c r="J216" s="53">
        <f t="shared" si="26"/>
        <v>41</v>
      </c>
      <c r="K216" s="54">
        <f t="shared" si="26"/>
        <v>41</v>
      </c>
      <c r="L216" s="297"/>
    </row>
    <row r="217" spans="1:12" ht="15.75" thickBot="1" x14ac:dyDescent="0.3">
      <c r="A217" s="308"/>
      <c r="B217" s="156">
        <v>5</v>
      </c>
      <c r="C217" s="157" t="s">
        <v>116</v>
      </c>
      <c r="D217" s="128">
        <v>12</v>
      </c>
      <c r="E217" s="128">
        <v>12</v>
      </c>
      <c r="F217" s="128">
        <v>0</v>
      </c>
      <c r="G217" s="128">
        <v>0</v>
      </c>
      <c r="H217" s="128">
        <v>0</v>
      </c>
      <c r="I217" s="158">
        <v>0</v>
      </c>
      <c r="J217" s="55">
        <f t="shared" si="26"/>
        <v>12</v>
      </c>
      <c r="K217" s="56">
        <f t="shared" si="26"/>
        <v>12</v>
      </c>
      <c r="L217" s="297"/>
    </row>
    <row r="218" spans="1:12" x14ac:dyDescent="0.25">
      <c r="A218" s="309" t="s">
        <v>115</v>
      </c>
      <c r="B218" s="311" t="s">
        <v>106</v>
      </c>
      <c r="C218" s="313" t="s">
        <v>129</v>
      </c>
      <c r="D218" s="298" t="s">
        <v>108</v>
      </c>
      <c r="E218" s="298"/>
      <c r="F218" s="298" t="s">
        <v>109</v>
      </c>
      <c r="G218" s="298"/>
      <c r="H218" s="298" t="s">
        <v>110</v>
      </c>
      <c r="I218" s="299"/>
      <c r="J218" s="300" t="s">
        <v>121</v>
      </c>
      <c r="K218" s="302" t="s">
        <v>123</v>
      </c>
      <c r="L218" s="165"/>
    </row>
    <row r="219" spans="1:12" ht="45.75" thickBot="1" x14ac:dyDescent="0.3">
      <c r="A219" s="310"/>
      <c r="B219" s="312"/>
      <c r="C219" s="314"/>
      <c r="D219" s="50" t="s">
        <v>117</v>
      </c>
      <c r="E219" s="50" t="s">
        <v>111</v>
      </c>
      <c r="F219" s="50" t="s">
        <v>118</v>
      </c>
      <c r="G219" s="50" t="s">
        <v>111</v>
      </c>
      <c r="H219" s="50" t="s">
        <v>119</v>
      </c>
      <c r="I219" s="50" t="s">
        <v>111</v>
      </c>
      <c r="J219" s="301"/>
      <c r="K219" s="303"/>
      <c r="L219" s="165"/>
    </row>
    <row r="220" spans="1:12" ht="15.75" thickBot="1" x14ac:dyDescent="0.3">
      <c r="A220" s="43" t="s">
        <v>122</v>
      </c>
      <c r="B220" s="44"/>
      <c r="C220" s="45">
        <v>1</v>
      </c>
      <c r="D220" s="46">
        <v>2</v>
      </c>
      <c r="E220" s="46">
        <v>3</v>
      </c>
      <c r="F220" s="46">
        <v>4</v>
      </c>
      <c r="G220" s="46">
        <v>5</v>
      </c>
      <c r="H220" s="46">
        <v>6</v>
      </c>
      <c r="I220" s="47">
        <v>7</v>
      </c>
      <c r="J220" s="48">
        <v>8</v>
      </c>
      <c r="K220" s="49">
        <v>9</v>
      </c>
      <c r="L220" s="165"/>
    </row>
    <row r="221" spans="1:12" x14ac:dyDescent="0.25">
      <c r="A221" s="306">
        <v>26</v>
      </c>
      <c r="B221" s="150">
        <v>1</v>
      </c>
      <c r="C221" s="151" t="s">
        <v>112</v>
      </c>
      <c r="D221" s="126">
        <v>168</v>
      </c>
      <c r="E221" s="126">
        <v>168</v>
      </c>
      <c r="F221" s="126">
        <v>0</v>
      </c>
      <c r="G221" s="126">
        <v>0</v>
      </c>
      <c r="H221" s="126">
        <v>0</v>
      </c>
      <c r="I221" s="152">
        <v>0</v>
      </c>
      <c r="J221" s="51">
        <f t="shared" ref="J221:K225" si="27">SUM(D221,F221,H221)</f>
        <v>168</v>
      </c>
      <c r="K221" s="52">
        <f t="shared" si="27"/>
        <v>168</v>
      </c>
      <c r="L221" s="297">
        <f>IF(J221&gt;=1,1,IF(J221&lt;1,0))</f>
        <v>1</v>
      </c>
    </row>
    <row r="222" spans="1:12" x14ac:dyDescent="0.25">
      <c r="A222" s="307"/>
      <c r="B222" s="153">
        <v>2</v>
      </c>
      <c r="C222" s="154" t="s">
        <v>114</v>
      </c>
      <c r="D222" s="127">
        <v>61</v>
      </c>
      <c r="E222" s="127">
        <v>61</v>
      </c>
      <c r="F222" s="127">
        <v>0</v>
      </c>
      <c r="G222" s="127">
        <v>0</v>
      </c>
      <c r="H222" s="127">
        <v>0</v>
      </c>
      <c r="I222" s="155">
        <v>0</v>
      </c>
      <c r="J222" s="53">
        <f t="shared" si="27"/>
        <v>61</v>
      </c>
      <c r="K222" s="54">
        <f t="shared" si="27"/>
        <v>61</v>
      </c>
      <c r="L222" s="297"/>
    </row>
    <row r="223" spans="1:12" x14ac:dyDescent="0.25">
      <c r="A223" s="307"/>
      <c r="B223" s="153">
        <v>3</v>
      </c>
      <c r="C223" s="154" t="s">
        <v>113</v>
      </c>
      <c r="D223" s="127">
        <v>14</v>
      </c>
      <c r="E223" s="127">
        <v>14</v>
      </c>
      <c r="F223" s="127">
        <v>0</v>
      </c>
      <c r="G223" s="127">
        <v>0</v>
      </c>
      <c r="H223" s="127">
        <v>0</v>
      </c>
      <c r="I223" s="155">
        <v>0</v>
      </c>
      <c r="J223" s="53">
        <f t="shared" si="27"/>
        <v>14</v>
      </c>
      <c r="K223" s="54">
        <f t="shared" si="27"/>
        <v>14</v>
      </c>
      <c r="L223" s="297"/>
    </row>
    <row r="224" spans="1:12" x14ac:dyDescent="0.25">
      <c r="A224" s="307"/>
      <c r="B224" s="153">
        <v>4</v>
      </c>
      <c r="C224" s="154" t="s">
        <v>120</v>
      </c>
      <c r="D224" s="127">
        <v>22</v>
      </c>
      <c r="E224" s="127">
        <v>22</v>
      </c>
      <c r="F224" s="127">
        <v>0</v>
      </c>
      <c r="G224" s="127">
        <v>0</v>
      </c>
      <c r="H224" s="127">
        <v>0</v>
      </c>
      <c r="I224" s="155">
        <v>0</v>
      </c>
      <c r="J224" s="53">
        <f t="shared" si="27"/>
        <v>22</v>
      </c>
      <c r="K224" s="54">
        <f t="shared" si="27"/>
        <v>22</v>
      </c>
      <c r="L224" s="297"/>
    </row>
    <row r="225" spans="1:12" ht="15.75" thickBot="1" x14ac:dyDescent="0.3">
      <c r="A225" s="308"/>
      <c r="B225" s="156">
        <v>5</v>
      </c>
      <c r="C225" s="157" t="s">
        <v>116</v>
      </c>
      <c r="D225" s="128">
        <v>14</v>
      </c>
      <c r="E225" s="128">
        <v>14</v>
      </c>
      <c r="F225" s="128">
        <v>0</v>
      </c>
      <c r="G225" s="128">
        <v>0</v>
      </c>
      <c r="H225" s="128">
        <v>0</v>
      </c>
      <c r="I225" s="158">
        <v>0</v>
      </c>
      <c r="J225" s="55">
        <f t="shared" si="27"/>
        <v>14</v>
      </c>
      <c r="K225" s="56">
        <f t="shared" si="27"/>
        <v>14</v>
      </c>
      <c r="L225" s="297"/>
    </row>
    <row r="226" spans="1:12" x14ac:dyDescent="0.25">
      <c r="A226" s="309" t="s">
        <v>115</v>
      </c>
      <c r="B226" s="311" t="s">
        <v>106</v>
      </c>
      <c r="C226" s="313" t="s">
        <v>130</v>
      </c>
      <c r="D226" s="298" t="s">
        <v>108</v>
      </c>
      <c r="E226" s="298"/>
      <c r="F226" s="298" t="s">
        <v>109</v>
      </c>
      <c r="G226" s="298"/>
      <c r="H226" s="298" t="s">
        <v>110</v>
      </c>
      <c r="I226" s="299"/>
      <c r="J226" s="300" t="s">
        <v>121</v>
      </c>
      <c r="K226" s="302" t="s">
        <v>123</v>
      </c>
      <c r="L226" s="165"/>
    </row>
    <row r="227" spans="1:12" ht="45.75" thickBot="1" x14ac:dyDescent="0.3">
      <c r="A227" s="310"/>
      <c r="B227" s="312"/>
      <c r="C227" s="314"/>
      <c r="D227" s="50" t="s">
        <v>117</v>
      </c>
      <c r="E227" s="50" t="s">
        <v>111</v>
      </c>
      <c r="F227" s="50" t="s">
        <v>118</v>
      </c>
      <c r="G227" s="50" t="s">
        <v>111</v>
      </c>
      <c r="H227" s="50" t="s">
        <v>119</v>
      </c>
      <c r="I227" s="50" t="s">
        <v>111</v>
      </c>
      <c r="J227" s="301"/>
      <c r="K227" s="303"/>
      <c r="L227" s="165"/>
    </row>
    <row r="228" spans="1:12" ht="15.75" thickBot="1" x14ac:dyDescent="0.3">
      <c r="A228" s="43" t="s">
        <v>122</v>
      </c>
      <c r="B228" s="44"/>
      <c r="C228" s="45">
        <v>1</v>
      </c>
      <c r="D228" s="46">
        <v>2</v>
      </c>
      <c r="E228" s="46">
        <v>3</v>
      </c>
      <c r="F228" s="46">
        <v>4</v>
      </c>
      <c r="G228" s="46">
        <v>5</v>
      </c>
      <c r="H228" s="46">
        <v>6</v>
      </c>
      <c r="I228" s="47">
        <v>7</v>
      </c>
      <c r="J228" s="48">
        <v>8</v>
      </c>
      <c r="K228" s="49">
        <v>9</v>
      </c>
      <c r="L228" s="165"/>
    </row>
    <row r="229" spans="1:12" x14ac:dyDescent="0.25">
      <c r="A229" s="306">
        <v>27</v>
      </c>
      <c r="B229" s="150">
        <v>1</v>
      </c>
      <c r="C229" s="151" t="s">
        <v>112</v>
      </c>
      <c r="D229" s="126">
        <v>19</v>
      </c>
      <c r="E229" s="126">
        <v>19</v>
      </c>
      <c r="F229" s="126">
        <v>0</v>
      </c>
      <c r="G229" s="126">
        <v>0</v>
      </c>
      <c r="H229" s="126">
        <v>0</v>
      </c>
      <c r="I229" s="152">
        <v>0</v>
      </c>
      <c r="J229" s="51">
        <f t="shared" ref="J229:K233" si="28">SUM(D229,F229,H229)</f>
        <v>19</v>
      </c>
      <c r="K229" s="52">
        <f t="shared" si="28"/>
        <v>19</v>
      </c>
      <c r="L229" s="297">
        <f>IF(J229&gt;=1,1,IF(J229&lt;1,0))</f>
        <v>1</v>
      </c>
    </row>
    <row r="230" spans="1:12" x14ac:dyDescent="0.25">
      <c r="A230" s="307"/>
      <c r="B230" s="153">
        <v>2</v>
      </c>
      <c r="C230" s="154" t="s">
        <v>114</v>
      </c>
      <c r="D230" s="127">
        <v>5</v>
      </c>
      <c r="E230" s="127">
        <v>5</v>
      </c>
      <c r="F230" s="127">
        <v>0</v>
      </c>
      <c r="G230" s="127">
        <v>0</v>
      </c>
      <c r="H230" s="127">
        <v>0</v>
      </c>
      <c r="I230" s="155">
        <v>0</v>
      </c>
      <c r="J230" s="53">
        <f t="shared" si="28"/>
        <v>5</v>
      </c>
      <c r="K230" s="54">
        <f t="shared" si="28"/>
        <v>5</v>
      </c>
      <c r="L230" s="297"/>
    </row>
    <row r="231" spans="1:12" x14ac:dyDescent="0.25">
      <c r="A231" s="307"/>
      <c r="B231" s="153">
        <v>3</v>
      </c>
      <c r="C231" s="154" t="s">
        <v>113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55">
        <v>0</v>
      </c>
      <c r="J231" s="53">
        <f t="shared" si="28"/>
        <v>0</v>
      </c>
      <c r="K231" s="54">
        <f t="shared" si="28"/>
        <v>0</v>
      </c>
      <c r="L231" s="297"/>
    </row>
    <row r="232" spans="1:12" x14ac:dyDescent="0.25">
      <c r="A232" s="307"/>
      <c r="B232" s="153">
        <v>4</v>
      </c>
      <c r="C232" s="154" t="s">
        <v>120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55">
        <v>0</v>
      </c>
      <c r="J232" s="53">
        <f t="shared" si="28"/>
        <v>0</v>
      </c>
      <c r="K232" s="54">
        <f t="shared" si="28"/>
        <v>0</v>
      </c>
      <c r="L232" s="297"/>
    </row>
    <row r="233" spans="1:12" ht="15.75" thickBot="1" x14ac:dyDescent="0.3">
      <c r="A233" s="308"/>
      <c r="B233" s="156">
        <v>5</v>
      </c>
      <c r="C233" s="157" t="s">
        <v>116</v>
      </c>
      <c r="D233" s="128">
        <v>0</v>
      </c>
      <c r="E233" s="128">
        <v>0</v>
      </c>
      <c r="F233" s="128">
        <v>0</v>
      </c>
      <c r="G233" s="128">
        <v>0</v>
      </c>
      <c r="H233" s="128">
        <v>0</v>
      </c>
      <c r="I233" s="158">
        <v>0</v>
      </c>
      <c r="J233" s="55">
        <f t="shared" si="28"/>
        <v>0</v>
      </c>
      <c r="K233" s="56">
        <f t="shared" si="28"/>
        <v>0</v>
      </c>
      <c r="L233" s="297"/>
    </row>
    <row r="234" spans="1:12" x14ac:dyDescent="0.25">
      <c r="A234" s="309" t="s">
        <v>115</v>
      </c>
      <c r="B234" s="311" t="s">
        <v>106</v>
      </c>
      <c r="C234" s="313" t="s">
        <v>131</v>
      </c>
      <c r="D234" s="298" t="s">
        <v>108</v>
      </c>
      <c r="E234" s="298"/>
      <c r="F234" s="298" t="s">
        <v>109</v>
      </c>
      <c r="G234" s="298"/>
      <c r="H234" s="298" t="s">
        <v>110</v>
      </c>
      <c r="I234" s="299"/>
      <c r="J234" s="300" t="s">
        <v>121</v>
      </c>
      <c r="K234" s="302" t="s">
        <v>123</v>
      </c>
      <c r="L234" s="165"/>
    </row>
    <row r="235" spans="1:12" ht="45.75" thickBot="1" x14ac:dyDescent="0.3">
      <c r="A235" s="310"/>
      <c r="B235" s="312"/>
      <c r="C235" s="314"/>
      <c r="D235" s="50" t="s">
        <v>117</v>
      </c>
      <c r="E235" s="50" t="s">
        <v>111</v>
      </c>
      <c r="F235" s="50" t="s">
        <v>118</v>
      </c>
      <c r="G235" s="50" t="s">
        <v>111</v>
      </c>
      <c r="H235" s="50" t="s">
        <v>119</v>
      </c>
      <c r="I235" s="50" t="s">
        <v>111</v>
      </c>
      <c r="J235" s="301"/>
      <c r="K235" s="303"/>
      <c r="L235" s="165"/>
    </row>
    <row r="236" spans="1:12" ht="15.75" thickBot="1" x14ac:dyDescent="0.3">
      <c r="A236" s="43" t="s">
        <v>122</v>
      </c>
      <c r="B236" s="44"/>
      <c r="C236" s="45">
        <v>1</v>
      </c>
      <c r="D236" s="46">
        <v>2</v>
      </c>
      <c r="E236" s="46">
        <v>3</v>
      </c>
      <c r="F236" s="46">
        <v>4</v>
      </c>
      <c r="G236" s="46">
        <v>5</v>
      </c>
      <c r="H236" s="46">
        <v>6</v>
      </c>
      <c r="I236" s="47">
        <v>7</v>
      </c>
      <c r="J236" s="48">
        <v>8</v>
      </c>
      <c r="K236" s="49">
        <v>9</v>
      </c>
      <c r="L236" s="165"/>
    </row>
    <row r="237" spans="1:12" x14ac:dyDescent="0.25">
      <c r="A237" s="306">
        <v>28</v>
      </c>
      <c r="B237" s="150">
        <v>1</v>
      </c>
      <c r="C237" s="151" t="s">
        <v>112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52">
        <v>0</v>
      </c>
      <c r="J237" s="51">
        <f t="shared" ref="J237:K241" si="29">SUM(D237,F237,H237)</f>
        <v>0</v>
      </c>
      <c r="K237" s="52">
        <f t="shared" si="29"/>
        <v>0</v>
      </c>
      <c r="L237" s="297">
        <f>IF(J237&gt;=1,1,IF(J237&lt;1,0))</f>
        <v>0</v>
      </c>
    </row>
    <row r="238" spans="1:12" x14ac:dyDescent="0.25">
      <c r="A238" s="307"/>
      <c r="B238" s="153">
        <v>2</v>
      </c>
      <c r="C238" s="154" t="s">
        <v>114</v>
      </c>
      <c r="D238" s="127">
        <v>0</v>
      </c>
      <c r="E238" s="127">
        <v>0</v>
      </c>
      <c r="F238" s="127">
        <v>0</v>
      </c>
      <c r="G238" s="127">
        <v>0</v>
      </c>
      <c r="H238" s="127">
        <v>0</v>
      </c>
      <c r="I238" s="155">
        <v>0</v>
      </c>
      <c r="J238" s="53">
        <f t="shared" si="29"/>
        <v>0</v>
      </c>
      <c r="K238" s="54">
        <f t="shared" si="29"/>
        <v>0</v>
      </c>
      <c r="L238" s="297"/>
    </row>
    <row r="239" spans="1:12" x14ac:dyDescent="0.25">
      <c r="A239" s="307"/>
      <c r="B239" s="153">
        <v>3</v>
      </c>
      <c r="C239" s="154" t="s">
        <v>113</v>
      </c>
      <c r="D239" s="127">
        <v>0</v>
      </c>
      <c r="E239" s="127">
        <v>0</v>
      </c>
      <c r="F239" s="127">
        <v>0</v>
      </c>
      <c r="G239" s="127">
        <v>0</v>
      </c>
      <c r="H239" s="127">
        <v>0</v>
      </c>
      <c r="I239" s="155">
        <v>0</v>
      </c>
      <c r="J239" s="53">
        <f t="shared" si="29"/>
        <v>0</v>
      </c>
      <c r="K239" s="54">
        <f t="shared" si="29"/>
        <v>0</v>
      </c>
      <c r="L239" s="297"/>
    </row>
    <row r="240" spans="1:12" x14ac:dyDescent="0.25">
      <c r="A240" s="307"/>
      <c r="B240" s="153">
        <v>4</v>
      </c>
      <c r="C240" s="154" t="s">
        <v>120</v>
      </c>
      <c r="D240" s="127">
        <v>0</v>
      </c>
      <c r="E240" s="127">
        <v>0</v>
      </c>
      <c r="F240" s="127">
        <v>0</v>
      </c>
      <c r="G240" s="127">
        <v>0</v>
      </c>
      <c r="H240" s="127">
        <v>0</v>
      </c>
      <c r="I240" s="155">
        <v>0</v>
      </c>
      <c r="J240" s="53">
        <f t="shared" si="29"/>
        <v>0</v>
      </c>
      <c r="K240" s="54">
        <f t="shared" si="29"/>
        <v>0</v>
      </c>
      <c r="L240" s="297"/>
    </row>
    <row r="241" spans="1:12" ht="15.75" thickBot="1" x14ac:dyDescent="0.3">
      <c r="A241" s="308"/>
      <c r="B241" s="156">
        <v>5</v>
      </c>
      <c r="C241" s="157" t="s">
        <v>116</v>
      </c>
      <c r="D241" s="128">
        <v>0</v>
      </c>
      <c r="E241" s="128">
        <v>0</v>
      </c>
      <c r="F241" s="128">
        <v>0</v>
      </c>
      <c r="G241" s="128">
        <v>0</v>
      </c>
      <c r="H241" s="128">
        <v>0</v>
      </c>
      <c r="I241" s="158">
        <v>0</v>
      </c>
      <c r="J241" s="55">
        <f t="shared" si="29"/>
        <v>0</v>
      </c>
      <c r="K241" s="56">
        <f t="shared" si="29"/>
        <v>0</v>
      </c>
      <c r="L241" s="297"/>
    </row>
    <row r="242" spans="1:12" x14ac:dyDescent="0.25">
      <c r="A242" s="309" t="s">
        <v>115</v>
      </c>
      <c r="B242" s="311" t="s">
        <v>106</v>
      </c>
      <c r="C242" s="313" t="s">
        <v>38</v>
      </c>
      <c r="D242" s="298" t="s">
        <v>108</v>
      </c>
      <c r="E242" s="298"/>
      <c r="F242" s="298" t="s">
        <v>109</v>
      </c>
      <c r="G242" s="298"/>
      <c r="H242" s="298" t="s">
        <v>110</v>
      </c>
      <c r="I242" s="299"/>
      <c r="J242" s="300" t="s">
        <v>121</v>
      </c>
      <c r="K242" s="302" t="s">
        <v>123</v>
      </c>
      <c r="L242" s="165"/>
    </row>
    <row r="243" spans="1:12" ht="45.75" thickBot="1" x14ac:dyDescent="0.3">
      <c r="A243" s="310"/>
      <c r="B243" s="312"/>
      <c r="C243" s="314"/>
      <c r="D243" s="50" t="s">
        <v>117</v>
      </c>
      <c r="E243" s="50" t="s">
        <v>111</v>
      </c>
      <c r="F243" s="50" t="s">
        <v>118</v>
      </c>
      <c r="G243" s="50" t="s">
        <v>111</v>
      </c>
      <c r="H243" s="50" t="s">
        <v>119</v>
      </c>
      <c r="I243" s="50" t="s">
        <v>111</v>
      </c>
      <c r="J243" s="301"/>
      <c r="K243" s="303"/>
      <c r="L243" s="165"/>
    </row>
    <row r="244" spans="1:12" ht="15.75" thickBot="1" x14ac:dyDescent="0.3">
      <c r="A244" s="43" t="s">
        <v>122</v>
      </c>
      <c r="B244" s="44"/>
      <c r="C244" s="45">
        <v>1</v>
      </c>
      <c r="D244" s="46">
        <v>2</v>
      </c>
      <c r="E244" s="46">
        <v>3</v>
      </c>
      <c r="F244" s="46">
        <v>4</v>
      </c>
      <c r="G244" s="46">
        <v>5</v>
      </c>
      <c r="H244" s="46">
        <v>6</v>
      </c>
      <c r="I244" s="47">
        <v>7</v>
      </c>
      <c r="J244" s="48">
        <v>8</v>
      </c>
      <c r="K244" s="49">
        <v>9</v>
      </c>
      <c r="L244" s="165"/>
    </row>
    <row r="245" spans="1:12" x14ac:dyDescent="0.25">
      <c r="A245" s="306">
        <v>29</v>
      </c>
      <c r="B245" s="150">
        <v>1</v>
      </c>
      <c r="C245" s="151" t="s">
        <v>112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52">
        <v>0</v>
      </c>
      <c r="J245" s="51">
        <f t="shared" ref="J245:K249" si="30">SUM(D245,F245,H245)</f>
        <v>0</v>
      </c>
      <c r="K245" s="52">
        <f t="shared" si="30"/>
        <v>0</v>
      </c>
      <c r="L245" s="297">
        <f>IF(J245&gt;=1,1,IF(J245&lt;1,0))</f>
        <v>0</v>
      </c>
    </row>
    <row r="246" spans="1:12" x14ac:dyDescent="0.25">
      <c r="A246" s="307"/>
      <c r="B246" s="153">
        <v>2</v>
      </c>
      <c r="C246" s="154" t="s">
        <v>114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55">
        <v>0</v>
      </c>
      <c r="J246" s="53">
        <f t="shared" si="30"/>
        <v>0</v>
      </c>
      <c r="K246" s="54">
        <f t="shared" si="30"/>
        <v>0</v>
      </c>
      <c r="L246" s="297"/>
    </row>
    <row r="247" spans="1:12" x14ac:dyDescent="0.25">
      <c r="A247" s="307"/>
      <c r="B247" s="153">
        <v>3</v>
      </c>
      <c r="C247" s="154" t="s">
        <v>113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55">
        <v>0</v>
      </c>
      <c r="J247" s="53">
        <f t="shared" si="30"/>
        <v>0</v>
      </c>
      <c r="K247" s="54">
        <f t="shared" si="30"/>
        <v>0</v>
      </c>
      <c r="L247" s="297"/>
    </row>
    <row r="248" spans="1:12" x14ac:dyDescent="0.25">
      <c r="A248" s="307"/>
      <c r="B248" s="153">
        <v>4</v>
      </c>
      <c r="C248" s="154" t="s">
        <v>120</v>
      </c>
      <c r="D248" s="127">
        <v>0</v>
      </c>
      <c r="E248" s="127">
        <v>0</v>
      </c>
      <c r="F248" s="127">
        <v>0</v>
      </c>
      <c r="G248" s="127">
        <v>0</v>
      </c>
      <c r="H248" s="127">
        <v>0</v>
      </c>
      <c r="I248" s="155">
        <v>0</v>
      </c>
      <c r="J248" s="53">
        <f t="shared" si="30"/>
        <v>0</v>
      </c>
      <c r="K248" s="54">
        <f t="shared" si="30"/>
        <v>0</v>
      </c>
      <c r="L248" s="297"/>
    </row>
    <row r="249" spans="1:12" ht="15.75" thickBot="1" x14ac:dyDescent="0.3">
      <c r="A249" s="308"/>
      <c r="B249" s="156">
        <v>5</v>
      </c>
      <c r="C249" s="157" t="s">
        <v>116</v>
      </c>
      <c r="D249" s="128">
        <v>0</v>
      </c>
      <c r="E249" s="128">
        <v>0</v>
      </c>
      <c r="F249" s="128">
        <v>0</v>
      </c>
      <c r="G249" s="128">
        <v>0</v>
      </c>
      <c r="H249" s="128">
        <v>0</v>
      </c>
      <c r="I249" s="158">
        <v>0</v>
      </c>
      <c r="J249" s="55">
        <f t="shared" si="30"/>
        <v>0</v>
      </c>
      <c r="K249" s="56">
        <f t="shared" si="30"/>
        <v>0</v>
      </c>
      <c r="L249" s="297"/>
    </row>
    <row r="250" spans="1:12" x14ac:dyDescent="0.25">
      <c r="A250" s="309" t="s">
        <v>115</v>
      </c>
      <c r="B250" s="311" t="s">
        <v>106</v>
      </c>
      <c r="C250" s="313" t="s">
        <v>39</v>
      </c>
      <c r="D250" s="298" t="s">
        <v>108</v>
      </c>
      <c r="E250" s="298"/>
      <c r="F250" s="298" t="s">
        <v>109</v>
      </c>
      <c r="G250" s="298"/>
      <c r="H250" s="298" t="s">
        <v>110</v>
      </c>
      <c r="I250" s="299"/>
      <c r="J250" s="300" t="s">
        <v>121</v>
      </c>
      <c r="K250" s="302" t="s">
        <v>123</v>
      </c>
      <c r="L250" s="165"/>
    </row>
    <row r="251" spans="1:12" ht="45.75" thickBot="1" x14ac:dyDescent="0.3">
      <c r="A251" s="310"/>
      <c r="B251" s="312"/>
      <c r="C251" s="314"/>
      <c r="D251" s="50" t="s">
        <v>117</v>
      </c>
      <c r="E251" s="50" t="s">
        <v>111</v>
      </c>
      <c r="F251" s="50" t="s">
        <v>118</v>
      </c>
      <c r="G251" s="50" t="s">
        <v>111</v>
      </c>
      <c r="H251" s="50" t="s">
        <v>119</v>
      </c>
      <c r="I251" s="50" t="s">
        <v>111</v>
      </c>
      <c r="J251" s="301"/>
      <c r="K251" s="303"/>
      <c r="L251" s="165"/>
    </row>
    <row r="252" spans="1:12" ht="15.75" thickBot="1" x14ac:dyDescent="0.3">
      <c r="A252" s="43" t="s">
        <v>122</v>
      </c>
      <c r="B252" s="44"/>
      <c r="C252" s="45">
        <v>1</v>
      </c>
      <c r="D252" s="46">
        <v>2</v>
      </c>
      <c r="E252" s="46">
        <v>3</v>
      </c>
      <c r="F252" s="46">
        <v>4</v>
      </c>
      <c r="G252" s="46">
        <v>5</v>
      </c>
      <c r="H252" s="46">
        <v>6</v>
      </c>
      <c r="I252" s="47">
        <v>7</v>
      </c>
      <c r="J252" s="48">
        <v>8</v>
      </c>
      <c r="K252" s="49">
        <v>9</v>
      </c>
      <c r="L252" s="165"/>
    </row>
    <row r="253" spans="1:12" x14ac:dyDescent="0.25">
      <c r="A253" s="306">
        <v>30</v>
      </c>
      <c r="B253" s="150">
        <v>1</v>
      </c>
      <c r="C253" s="151" t="s">
        <v>112</v>
      </c>
      <c r="D253" s="126">
        <v>13</v>
      </c>
      <c r="E253" s="126">
        <v>13</v>
      </c>
      <c r="F253" s="126">
        <v>0</v>
      </c>
      <c r="G253" s="126">
        <v>0</v>
      </c>
      <c r="H253" s="126">
        <v>0</v>
      </c>
      <c r="I253" s="152">
        <v>0</v>
      </c>
      <c r="J253" s="51">
        <f t="shared" ref="J253:K257" si="31">SUM(D253,F253,H253)</f>
        <v>13</v>
      </c>
      <c r="K253" s="52">
        <f t="shared" si="31"/>
        <v>13</v>
      </c>
      <c r="L253" s="297">
        <f>IF(J253&gt;=1,1,IF(J253&lt;1,0))</f>
        <v>1</v>
      </c>
    </row>
    <row r="254" spans="1:12" x14ac:dyDescent="0.25">
      <c r="A254" s="307"/>
      <c r="B254" s="153">
        <v>2</v>
      </c>
      <c r="C254" s="154" t="s">
        <v>114</v>
      </c>
      <c r="D254" s="127">
        <v>4</v>
      </c>
      <c r="E254" s="127">
        <v>4</v>
      </c>
      <c r="F254" s="127">
        <v>0</v>
      </c>
      <c r="G254" s="127">
        <v>0</v>
      </c>
      <c r="H254" s="127">
        <v>0</v>
      </c>
      <c r="I254" s="155">
        <v>0</v>
      </c>
      <c r="J254" s="53">
        <f t="shared" si="31"/>
        <v>4</v>
      </c>
      <c r="K254" s="54">
        <f t="shared" si="31"/>
        <v>4</v>
      </c>
      <c r="L254" s="297"/>
    </row>
    <row r="255" spans="1:12" x14ac:dyDescent="0.25">
      <c r="A255" s="307"/>
      <c r="B255" s="153">
        <v>3</v>
      </c>
      <c r="C255" s="154" t="s">
        <v>113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55">
        <v>0</v>
      </c>
      <c r="J255" s="53">
        <f t="shared" si="31"/>
        <v>0</v>
      </c>
      <c r="K255" s="54">
        <f t="shared" si="31"/>
        <v>0</v>
      </c>
      <c r="L255" s="297"/>
    </row>
    <row r="256" spans="1:12" x14ac:dyDescent="0.25">
      <c r="A256" s="307"/>
      <c r="B256" s="153">
        <v>4</v>
      </c>
      <c r="C256" s="154" t="s">
        <v>120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55">
        <v>0</v>
      </c>
      <c r="J256" s="53">
        <f t="shared" si="31"/>
        <v>0</v>
      </c>
      <c r="K256" s="54">
        <f t="shared" si="31"/>
        <v>0</v>
      </c>
      <c r="L256" s="297"/>
    </row>
    <row r="257" spans="1:12" ht="15.75" thickBot="1" x14ac:dyDescent="0.3">
      <c r="A257" s="308"/>
      <c r="B257" s="156">
        <v>5</v>
      </c>
      <c r="C257" s="157" t="s">
        <v>116</v>
      </c>
      <c r="D257" s="128">
        <v>0</v>
      </c>
      <c r="E257" s="128">
        <v>0</v>
      </c>
      <c r="F257" s="128">
        <v>0</v>
      </c>
      <c r="G257" s="128">
        <v>0</v>
      </c>
      <c r="H257" s="128">
        <v>0</v>
      </c>
      <c r="I257" s="158">
        <v>0</v>
      </c>
      <c r="J257" s="55">
        <f t="shared" si="31"/>
        <v>0</v>
      </c>
      <c r="K257" s="56">
        <f t="shared" si="31"/>
        <v>0</v>
      </c>
      <c r="L257" s="297"/>
    </row>
    <row r="258" spans="1:12" x14ac:dyDescent="0.25">
      <c r="A258" s="309" t="s">
        <v>115</v>
      </c>
      <c r="B258" s="311" t="s">
        <v>106</v>
      </c>
      <c r="C258" s="313" t="s">
        <v>40</v>
      </c>
      <c r="D258" s="298" t="s">
        <v>108</v>
      </c>
      <c r="E258" s="298"/>
      <c r="F258" s="298" t="s">
        <v>109</v>
      </c>
      <c r="G258" s="298"/>
      <c r="H258" s="298" t="s">
        <v>110</v>
      </c>
      <c r="I258" s="299"/>
      <c r="J258" s="300" t="s">
        <v>121</v>
      </c>
      <c r="K258" s="302" t="s">
        <v>123</v>
      </c>
      <c r="L258" s="165"/>
    </row>
    <row r="259" spans="1:12" ht="45.75" thickBot="1" x14ac:dyDescent="0.3">
      <c r="A259" s="310"/>
      <c r="B259" s="312"/>
      <c r="C259" s="314"/>
      <c r="D259" s="50" t="s">
        <v>117</v>
      </c>
      <c r="E259" s="50" t="s">
        <v>111</v>
      </c>
      <c r="F259" s="50" t="s">
        <v>118</v>
      </c>
      <c r="G259" s="50" t="s">
        <v>111</v>
      </c>
      <c r="H259" s="50" t="s">
        <v>119</v>
      </c>
      <c r="I259" s="50" t="s">
        <v>111</v>
      </c>
      <c r="J259" s="301"/>
      <c r="K259" s="303"/>
      <c r="L259" s="165"/>
    </row>
    <row r="260" spans="1:12" ht="15.75" thickBot="1" x14ac:dyDescent="0.3">
      <c r="A260" s="43" t="s">
        <v>122</v>
      </c>
      <c r="B260" s="44"/>
      <c r="C260" s="45">
        <v>1</v>
      </c>
      <c r="D260" s="46">
        <v>2</v>
      </c>
      <c r="E260" s="46">
        <v>3</v>
      </c>
      <c r="F260" s="46">
        <v>4</v>
      </c>
      <c r="G260" s="46">
        <v>5</v>
      </c>
      <c r="H260" s="46">
        <v>6</v>
      </c>
      <c r="I260" s="47">
        <v>7</v>
      </c>
      <c r="J260" s="48">
        <v>8</v>
      </c>
      <c r="K260" s="49">
        <v>9</v>
      </c>
      <c r="L260" s="165"/>
    </row>
    <row r="261" spans="1:12" x14ac:dyDescent="0.25">
      <c r="A261" s="306">
        <v>31</v>
      </c>
      <c r="B261" s="150">
        <v>1</v>
      </c>
      <c r="C261" s="151" t="s">
        <v>112</v>
      </c>
      <c r="D261" s="126">
        <v>10</v>
      </c>
      <c r="E261" s="126">
        <v>10</v>
      </c>
      <c r="F261" s="126">
        <v>0</v>
      </c>
      <c r="G261" s="126">
        <v>0</v>
      </c>
      <c r="H261" s="126">
        <v>0</v>
      </c>
      <c r="I261" s="152">
        <v>0</v>
      </c>
      <c r="J261" s="51">
        <f t="shared" ref="J261:K265" si="32">SUM(D261,F261,H261)</f>
        <v>10</v>
      </c>
      <c r="K261" s="52">
        <f t="shared" si="32"/>
        <v>10</v>
      </c>
      <c r="L261" s="297">
        <f>IF(J261&gt;=1,1,IF(J261&lt;1,0))</f>
        <v>1</v>
      </c>
    </row>
    <row r="262" spans="1:12" x14ac:dyDescent="0.25">
      <c r="A262" s="307"/>
      <c r="B262" s="153">
        <v>2</v>
      </c>
      <c r="C262" s="154" t="s">
        <v>114</v>
      </c>
      <c r="D262" s="127">
        <v>2</v>
      </c>
      <c r="E262" s="127">
        <v>2</v>
      </c>
      <c r="F262" s="127">
        <v>0</v>
      </c>
      <c r="G262" s="127">
        <v>0</v>
      </c>
      <c r="H262" s="127">
        <v>0</v>
      </c>
      <c r="I262" s="155">
        <v>0</v>
      </c>
      <c r="J262" s="53">
        <f t="shared" si="32"/>
        <v>2</v>
      </c>
      <c r="K262" s="54">
        <f t="shared" si="32"/>
        <v>2</v>
      </c>
      <c r="L262" s="297"/>
    </row>
    <row r="263" spans="1:12" x14ac:dyDescent="0.25">
      <c r="A263" s="307"/>
      <c r="B263" s="153">
        <v>3</v>
      </c>
      <c r="C263" s="154" t="s">
        <v>113</v>
      </c>
      <c r="D263" s="127">
        <v>0</v>
      </c>
      <c r="E263" s="127">
        <v>0</v>
      </c>
      <c r="F263" s="127">
        <v>0</v>
      </c>
      <c r="G263" s="127">
        <v>0</v>
      </c>
      <c r="H263" s="127">
        <v>0</v>
      </c>
      <c r="I263" s="155">
        <v>0</v>
      </c>
      <c r="J263" s="53">
        <f t="shared" si="32"/>
        <v>0</v>
      </c>
      <c r="K263" s="54">
        <f t="shared" si="32"/>
        <v>0</v>
      </c>
      <c r="L263" s="297"/>
    </row>
    <row r="264" spans="1:12" x14ac:dyDescent="0.25">
      <c r="A264" s="307"/>
      <c r="B264" s="153">
        <v>4</v>
      </c>
      <c r="C264" s="154" t="s">
        <v>120</v>
      </c>
      <c r="D264" s="127">
        <v>0</v>
      </c>
      <c r="E264" s="127">
        <v>0</v>
      </c>
      <c r="F264" s="127">
        <v>0</v>
      </c>
      <c r="G264" s="127">
        <v>0</v>
      </c>
      <c r="H264" s="127">
        <v>0</v>
      </c>
      <c r="I264" s="155">
        <v>0</v>
      </c>
      <c r="J264" s="53">
        <f t="shared" si="32"/>
        <v>0</v>
      </c>
      <c r="K264" s="54">
        <f t="shared" si="32"/>
        <v>0</v>
      </c>
      <c r="L264" s="297"/>
    </row>
    <row r="265" spans="1:12" ht="15.75" thickBot="1" x14ac:dyDescent="0.3">
      <c r="A265" s="315"/>
      <c r="B265" s="159">
        <v>5</v>
      </c>
      <c r="C265" s="160" t="s">
        <v>116</v>
      </c>
      <c r="D265" s="128">
        <v>0</v>
      </c>
      <c r="E265" s="128">
        <v>0</v>
      </c>
      <c r="F265" s="128">
        <v>0</v>
      </c>
      <c r="G265" s="128">
        <v>0</v>
      </c>
      <c r="H265" s="128">
        <v>0</v>
      </c>
      <c r="I265" s="158">
        <v>0</v>
      </c>
      <c r="J265" s="84">
        <f t="shared" si="32"/>
        <v>0</v>
      </c>
      <c r="K265" s="85">
        <f t="shared" si="32"/>
        <v>0</v>
      </c>
      <c r="L265" s="297"/>
    </row>
    <row r="266" spans="1:12" ht="15.75" thickBot="1" x14ac:dyDescent="0.3">
      <c r="A266" s="77"/>
      <c r="B266" s="60"/>
      <c r="C266" s="60"/>
      <c r="D266" s="60"/>
      <c r="E266" s="60"/>
      <c r="F266" s="60"/>
      <c r="G266" s="60"/>
      <c r="H266" s="60"/>
      <c r="I266" s="60"/>
      <c r="J266" s="256" t="s">
        <v>156</v>
      </c>
      <c r="K266" s="256"/>
      <c r="L266" s="165"/>
    </row>
    <row r="267" spans="1:12" x14ac:dyDescent="0.25">
      <c r="A267" s="309" t="s">
        <v>115</v>
      </c>
      <c r="B267" s="311" t="s">
        <v>106</v>
      </c>
      <c r="C267" s="313" t="s">
        <v>132</v>
      </c>
      <c r="D267" s="298" t="s">
        <v>108</v>
      </c>
      <c r="E267" s="298"/>
      <c r="F267" s="298" t="s">
        <v>109</v>
      </c>
      <c r="G267" s="298"/>
      <c r="H267" s="298" t="s">
        <v>110</v>
      </c>
      <c r="I267" s="299"/>
      <c r="J267" s="300" t="s">
        <v>121</v>
      </c>
      <c r="K267" s="302" t="s">
        <v>123</v>
      </c>
      <c r="L267" s="165"/>
    </row>
    <row r="268" spans="1:12" ht="45.75" thickBot="1" x14ac:dyDescent="0.3">
      <c r="A268" s="310"/>
      <c r="B268" s="312"/>
      <c r="C268" s="314"/>
      <c r="D268" s="50" t="s">
        <v>117</v>
      </c>
      <c r="E268" s="50" t="s">
        <v>111</v>
      </c>
      <c r="F268" s="50" t="s">
        <v>118</v>
      </c>
      <c r="G268" s="50" t="s">
        <v>111</v>
      </c>
      <c r="H268" s="50" t="s">
        <v>119</v>
      </c>
      <c r="I268" s="50" t="s">
        <v>111</v>
      </c>
      <c r="J268" s="304"/>
      <c r="K268" s="305"/>
      <c r="L268" s="165"/>
    </row>
    <row r="269" spans="1:12" ht="15.75" thickBot="1" x14ac:dyDescent="0.3">
      <c r="A269" s="43" t="s">
        <v>122</v>
      </c>
      <c r="B269" s="44"/>
      <c r="C269" s="45">
        <v>1</v>
      </c>
      <c r="D269" s="46">
        <v>2</v>
      </c>
      <c r="E269" s="46">
        <v>3</v>
      </c>
      <c r="F269" s="46">
        <v>4</v>
      </c>
      <c r="G269" s="46">
        <v>5</v>
      </c>
      <c r="H269" s="46">
        <v>6</v>
      </c>
      <c r="I269" s="47">
        <v>7</v>
      </c>
      <c r="J269" s="48">
        <v>8</v>
      </c>
      <c r="K269" s="49">
        <v>9</v>
      </c>
      <c r="L269" s="165"/>
    </row>
    <row r="270" spans="1:12" x14ac:dyDescent="0.25">
      <c r="A270" s="306">
        <v>32</v>
      </c>
      <c r="B270" s="150">
        <v>1</v>
      </c>
      <c r="C270" s="151" t="s">
        <v>112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52">
        <v>0</v>
      </c>
      <c r="J270" s="51">
        <f t="shared" ref="J270:K274" si="33">SUM(D270,F270,H270)</f>
        <v>0</v>
      </c>
      <c r="K270" s="52">
        <f t="shared" si="33"/>
        <v>0</v>
      </c>
      <c r="L270" s="297">
        <f>IF(J270&gt;=1,1,IF(J270&lt;1,0))</f>
        <v>0</v>
      </c>
    </row>
    <row r="271" spans="1:12" x14ac:dyDescent="0.25">
      <c r="A271" s="307"/>
      <c r="B271" s="153">
        <v>2</v>
      </c>
      <c r="C271" s="154" t="s">
        <v>114</v>
      </c>
      <c r="D271" s="127">
        <v>0</v>
      </c>
      <c r="E271" s="127">
        <v>0</v>
      </c>
      <c r="F271" s="127">
        <v>0</v>
      </c>
      <c r="G271" s="127">
        <v>0</v>
      </c>
      <c r="H271" s="127">
        <v>0</v>
      </c>
      <c r="I271" s="155">
        <v>0</v>
      </c>
      <c r="J271" s="53">
        <f t="shared" si="33"/>
        <v>0</v>
      </c>
      <c r="K271" s="54">
        <f t="shared" si="33"/>
        <v>0</v>
      </c>
      <c r="L271" s="297"/>
    </row>
    <row r="272" spans="1:12" x14ac:dyDescent="0.25">
      <c r="A272" s="307"/>
      <c r="B272" s="153">
        <v>3</v>
      </c>
      <c r="C272" s="154" t="s">
        <v>113</v>
      </c>
      <c r="D272" s="127">
        <v>0</v>
      </c>
      <c r="E272" s="127">
        <v>0</v>
      </c>
      <c r="F272" s="127">
        <v>0</v>
      </c>
      <c r="G272" s="127">
        <v>0</v>
      </c>
      <c r="H272" s="127">
        <v>0</v>
      </c>
      <c r="I272" s="155">
        <v>0</v>
      </c>
      <c r="J272" s="53">
        <f t="shared" si="33"/>
        <v>0</v>
      </c>
      <c r="K272" s="54">
        <f t="shared" si="33"/>
        <v>0</v>
      </c>
      <c r="L272" s="297"/>
    </row>
    <row r="273" spans="1:12" x14ac:dyDescent="0.25">
      <c r="A273" s="307"/>
      <c r="B273" s="153">
        <v>4</v>
      </c>
      <c r="C273" s="154" t="s">
        <v>120</v>
      </c>
      <c r="D273" s="127">
        <v>0</v>
      </c>
      <c r="E273" s="127">
        <v>0</v>
      </c>
      <c r="F273" s="127">
        <v>0</v>
      </c>
      <c r="G273" s="127">
        <v>0</v>
      </c>
      <c r="H273" s="127">
        <v>0</v>
      </c>
      <c r="I273" s="155">
        <v>0</v>
      </c>
      <c r="J273" s="53">
        <f t="shared" si="33"/>
        <v>0</v>
      </c>
      <c r="K273" s="54">
        <f t="shared" si="33"/>
        <v>0</v>
      </c>
      <c r="L273" s="297"/>
    </row>
    <row r="274" spans="1:12" ht="15.75" thickBot="1" x14ac:dyDescent="0.3">
      <c r="A274" s="308"/>
      <c r="B274" s="156">
        <v>5</v>
      </c>
      <c r="C274" s="157" t="s">
        <v>116</v>
      </c>
      <c r="D274" s="128">
        <v>0</v>
      </c>
      <c r="E274" s="128">
        <v>0</v>
      </c>
      <c r="F274" s="128">
        <v>0</v>
      </c>
      <c r="G274" s="128">
        <v>0</v>
      </c>
      <c r="H274" s="128">
        <v>0</v>
      </c>
      <c r="I274" s="158">
        <v>0</v>
      </c>
      <c r="J274" s="55">
        <f t="shared" si="33"/>
        <v>0</v>
      </c>
      <c r="K274" s="56">
        <f t="shared" si="33"/>
        <v>0</v>
      </c>
      <c r="L274" s="297"/>
    </row>
    <row r="275" spans="1:12" x14ac:dyDescent="0.25">
      <c r="A275" s="309" t="s">
        <v>115</v>
      </c>
      <c r="B275" s="311" t="s">
        <v>106</v>
      </c>
      <c r="C275" s="313" t="s">
        <v>133</v>
      </c>
      <c r="D275" s="298" t="s">
        <v>108</v>
      </c>
      <c r="E275" s="298"/>
      <c r="F275" s="298" t="s">
        <v>109</v>
      </c>
      <c r="G275" s="298"/>
      <c r="H275" s="298" t="s">
        <v>110</v>
      </c>
      <c r="I275" s="299"/>
      <c r="J275" s="300" t="s">
        <v>121</v>
      </c>
      <c r="K275" s="302" t="s">
        <v>123</v>
      </c>
      <c r="L275" s="165"/>
    </row>
    <row r="276" spans="1:12" ht="51.75" customHeight="1" thickBot="1" x14ac:dyDescent="0.3">
      <c r="A276" s="310"/>
      <c r="B276" s="312"/>
      <c r="C276" s="314"/>
      <c r="D276" s="50" t="s">
        <v>117</v>
      </c>
      <c r="E276" s="50" t="s">
        <v>111</v>
      </c>
      <c r="F276" s="50" t="s">
        <v>118</v>
      </c>
      <c r="G276" s="50" t="s">
        <v>111</v>
      </c>
      <c r="H276" s="50" t="s">
        <v>119</v>
      </c>
      <c r="I276" s="50" t="s">
        <v>111</v>
      </c>
      <c r="J276" s="301"/>
      <c r="K276" s="303"/>
      <c r="L276" s="165"/>
    </row>
    <row r="277" spans="1:12" ht="15.75" thickBot="1" x14ac:dyDescent="0.3">
      <c r="A277" s="43" t="s">
        <v>122</v>
      </c>
      <c r="B277" s="44"/>
      <c r="C277" s="45">
        <v>1</v>
      </c>
      <c r="D277" s="46">
        <v>2</v>
      </c>
      <c r="E277" s="46">
        <v>3</v>
      </c>
      <c r="F277" s="46">
        <v>4</v>
      </c>
      <c r="G277" s="46">
        <v>5</v>
      </c>
      <c r="H277" s="46">
        <v>6</v>
      </c>
      <c r="I277" s="47">
        <v>7</v>
      </c>
      <c r="J277" s="48">
        <v>8</v>
      </c>
      <c r="K277" s="49">
        <v>9</v>
      </c>
      <c r="L277" s="165"/>
    </row>
    <row r="278" spans="1:12" x14ac:dyDescent="0.25">
      <c r="A278" s="306">
        <v>33</v>
      </c>
      <c r="B278" s="150">
        <v>1</v>
      </c>
      <c r="C278" s="151" t="s">
        <v>112</v>
      </c>
      <c r="D278" s="126">
        <v>55</v>
      </c>
      <c r="E278" s="126">
        <v>55</v>
      </c>
      <c r="F278" s="126">
        <v>0</v>
      </c>
      <c r="G278" s="126">
        <v>0</v>
      </c>
      <c r="H278" s="126">
        <v>0</v>
      </c>
      <c r="I278" s="152">
        <v>0</v>
      </c>
      <c r="J278" s="51">
        <f t="shared" ref="J278:K282" si="34">SUM(D278,F278,H278)</f>
        <v>55</v>
      </c>
      <c r="K278" s="52">
        <f t="shared" si="34"/>
        <v>55</v>
      </c>
      <c r="L278" s="297">
        <f>IF(J278&gt;=1,1,IF(J278&lt;1,0))</f>
        <v>1</v>
      </c>
    </row>
    <row r="279" spans="1:12" x14ac:dyDescent="0.25">
      <c r="A279" s="307"/>
      <c r="B279" s="153">
        <v>2</v>
      </c>
      <c r="C279" s="154" t="s">
        <v>114</v>
      </c>
      <c r="D279" s="127">
        <v>0</v>
      </c>
      <c r="E279" s="127">
        <v>0</v>
      </c>
      <c r="F279" s="127">
        <v>0</v>
      </c>
      <c r="G279" s="127">
        <v>0</v>
      </c>
      <c r="H279" s="127">
        <v>0</v>
      </c>
      <c r="I279" s="155">
        <v>0</v>
      </c>
      <c r="J279" s="53">
        <f t="shared" si="34"/>
        <v>0</v>
      </c>
      <c r="K279" s="54">
        <f t="shared" si="34"/>
        <v>0</v>
      </c>
      <c r="L279" s="297"/>
    </row>
    <row r="280" spans="1:12" x14ac:dyDescent="0.25">
      <c r="A280" s="307"/>
      <c r="B280" s="153">
        <v>3</v>
      </c>
      <c r="C280" s="154" t="s">
        <v>113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55">
        <v>0</v>
      </c>
      <c r="J280" s="53">
        <f t="shared" si="34"/>
        <v>0</v>
      </c>
      <c r="K280" s="54">
        <f t="shared" si="34"/>
        <v>0</v>
      </c>
      <c r="L280" s="297"/>
    </row>
    <row r="281" spans="1:12" x14ac:dyDescent="0.25">
      <c r="A281" s="307"/>
      <c r="B281" s="153">
        <v>4</v>
      </c>
      <c r="C281" s="154" t="s">
        <v>120</v>
      </c>
      <c r="D281" s="127">
        <v>0</v>
      </c>
      <c r="E281" s="127">
        <v>0</v>
      </c>
      <c r="F281" s="127">
        <v>0</v>
      </c>
      <c r="G281" s="127">
        <v>0</v>
      </c>
      <c r="H281" s="127">
        <v>0</v>
      </c>
      <c r="I281" s="155">
        <v>0</v>
      </c>
      <c r="J281" s="53">
        <f t="shared" si="34"/>
        <v>0</v>
      </c>
      <c r="K281" s="54">
        <f t="shared" si="34"/>
        <v>0</v>
      </c>
      <c r="L281" s="297"/>
    </row>
    <row r="282" spans="1:12" ht="15.75" thickBot="1" x14ac:dyDescent="0.3">
      <c r="A282" s="308"/>
      <c r="B282" s="156">
        <v>5</v>
      </c>
      <c r="C282" s="157" t="s">
        <v>116</v>
      </c>
      <c r="D282" s="128">
        <v>7</v>
      </c>
      <c r="E282" s="128">
        <v>7</v>
      </c>
      <c r="F282" s="128">
        <v>0</v>
      </c>
      <c r="G282" s="128">
        <v>0</v>
      </c>
      <c r="H282" s="128">
        <v>0</v>
      </c>
      <c r="I282" s="158">
        <v>0</v>
      </c>
      <c r="J282" s="55">
        <f t="shared" si="34"/>
        <v>7</v>
      </c>
      <c r="K282" s="56">
        <f t="shared" si="34"/>
        <v>7</v>
      </c>
      <c r="L282" s="297"/>
    </row>
    <row r="283" spans="1:12" x14ac:dyDescent="0.2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1:12" x14ac:dyDescent="0.2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1:12" x14ac:dyDescent="0.2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1:12" x14ac:dyDescent="0.2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1:12" x14ac:dyDescent="0.25">
      <c r="A287" s="104"/>
      <c r="B287" s="272" t="s">
        <v>231</v>
      </c>
      <c r="C287" s="272"/>
      <c r="D287" s="272"/>
      <c r="E287" s="273" t="s">
        <v>158</v>
      </c>
      <c r="F287" s="273"/>
      <c r="G287" s="273"/>
      <c r="H287" s="273"/>
      <c r="I287" s="104"/>
      <c r="J287" s="104"/>
      <c r="K287" s="104"/>
    </row>
    <row r="288" spans="1:12" x14ac:dyDescent="0.25">
      <c r="A288" s="104"/>
      <c r="B288" s="272"/>
      <c r="C288" s="272"/>
      <c r="D288" s="272"/>
      <c r="E288" s="273"/>
      <c r="F288" s="273"/>
      <c r="G288" s="273"/>
      <c r="H288" s="273"/>
      <c r="I288" s="104"/>
      <c r="J288" s="104"/>
      <c r="K288" s="104"/>
    </row>
    <row r="289" spans="1:11" x14ac:dyDescent="0.25">
      <c r="A289" s="104"/>
      <c r="B289" s="272"/>
      <c r="C289" s="272"/>
      <c r="D289" s="272"/>
      <c r="E289" s="273"/>
      <c r="F289" s="273"/>
      <c r="G289" s="273"/>
      <c r="H289" s="273"/>
      <c r="I289" s="104"/>
      <c r="J289" s="104"/>
      <c r="K289" s="104"/>
    </row>
    <row r="290" spans="1:11" x14ac:dyDescent="0.25">
      <c r="A290" s="104"/>
      <c r="B290" s="272"/>
      <c r="C290" s="272"/>
      <c r="D290" s="272"/>
      <c r="E290" s="273"/>
      <c r="F290" s="273"/>
      <c r="G290" s="273"/>
      <c r="H290" s="273"/>
      <c r="I290" s="104"/>
      <c r="J290" s="104"/>
      <c r="K290" s="104"/>
    </row>
    <row r="291" spans="1:11" x14ac:dyDescent="0.25">
      <c r="A291" s="104"/>
      <c r="B291" s="104"/>
      <c r="C291" s="104"/>
      <c r="D291" s="104"/>
      <c r="E291" s="256" t="s">
        <v>159</v>
      </c>
      <c r="F291" s="256"/>
      <c r="G291" s="256"/>
      <c r="H291" s="256"/>
      <c r="I291" s="104"/>
      <c r="J291" s="104"/>
      <c r="K291" s="104"/>
    </row>
    <row r="292" spans="1:11" x14ac:dyDescent="0.2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1:11" x14ac:dyDescent="0.2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1:11" x14ac:dyDescent="0.2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1:11" x14ac:dyDescent="0.2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1:11" x14ac:dyDescent="0.2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1:11" x14ac:dyDescent="0.2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</row>
  </sheetData>
  <sheetProtection password="C476" sheet="1" objects="1" scenarios="1"/>
  <mergeCells count="348">
    <mergeCell ref="J1:K1"/>
    <mergeCell ref="J69:K69"/>
    <mergeCell ref="J134:K134"/>
    <mergeCell ref="J193:K193"/>
    <mergeCell ref="J266:K266"/>
    <mergeCell ref="B287:D290"/>
    <mergeCell ref="E287:H290"/>
    <mergeCell ref="E291:H291"/>
    <mergeCell ref="A1:I2"/>
    <mergeCell ref="K3:K4"/>
    <mergeCell ref="A3:A4"/>
    <mergeCell ref="A6:A10"/>
    <mergeCell ref="D3:E3"/>
    <mergeCell ref="F3:G3"/>
    <mergeCell ref="H3:I3"/>
    <mergeCell ref="C3:C4"/>
    <mergeCell ref="B3:B4"/>
    <mergeCell ref="J3:J4"/>
    <mergeCell ref="A24:A28"/>
    <mergeCell ref="A29:A30"/>
    <mergeCell ref="B29:B30"/>
    <mergeCell ref="C29:C30"/>
    <mergeCell ref="D29:E29"/>
    <mergeCell ref="F29:G29"/>
    <mergeCell ref="K12:K13"/>
    <mergeCell ref="A15:A19"/>
    <mergeCell ref="A21:A22"/>
    <mergeCell ref="B21:B22"/>
    <mergeCell ref="C21:C22"/>
    <mergeCell ref="D21:E21"/>
    <mergeCell ref="F21:G21"/>
    <mergeCell ref="H21:I21"/>
    <mergeCell ref="J21:J22"/>
    <mergeCell ref="K21:K22"/>
    <mergeCell ref="A12:A13"/>
    <mergeCell ref="B12:B13"/>
    <mergeCell ref="C12:C13"/>
    <mergeCell ref="D12:E12"/>
    <mergeCell ref="F12:G12"/>
    <mergeCell ref="H12:I12"/>
    <mergeCell ref="J12:J13"/>
    <mergeCell ref="H29:I29"/>
    <mergeCell ref="J29:J30"/>
    <mergeCell ref="K29:K30"/>
    <mergeCell ref="A32:A36"/>
    <mergeCell ref="A37:A38"/>
    <mergeCell ref="B37:B38"/>
    <mergeCell ref="C37:C38"/>
    <mergeCell ref="D37:E37"/>
    <mergeCell ref="F37:G37"/>
    <mergeCell ref="H37:I37"/>
    <mergeCell ref="J37:J38"/>
    <mergeCell ref="K37:K38"/>
    <mergeCell ref="A40:A44"/>
    <mergeCell ref="A45:A46"/>
    <mergeCell ref="B45:B46"/>
    <mergeCell ref="C45:C46"/>
    <mergeCell ref="D45:E45"/>
    <mergeCell ref="F45:G45"/>
    <mergeCell ref="H45:I45"/>
    <mergeCell ref="J45:J46"/>
    <mergeCell ref="A56:A60"/>
    <mergeCell ref="A61:A62"/>
    <mergeCell ref="B61:B62"/>
    <mergeCell ref="C61:C62"/>
    <mergeCell ref="D61:E61"/>
    <mergeCell ref="F61:G61"/>
    <mergeCell ref="K45:K46"/>
    <mergeCell ref="A48:A52"/>
    <mergeCell ref="A53:A54"/>
    <mergeCell ref="B53:B54"/>
    <mergeCell ref="C53:C54"/>
    <mergeCell ref="D53:E53"/>
    <mergeCell ref="F53:G53"/>
    <mergeCell ref="H53:I53"/>
    <mergeCell ref="J53:J54"/>
    <mergeCell ref="K53:K54"/>
    <mergeCell ref="H61:I61"/>
    <mergeCell ref="J61:J62"/>
    <mergeCell ref="K61:K62"/>
    <mergeCell ref="A64:A68"/>
    <mergeCell ref="A70:A71"/>
    <mergeCell ref="B70:B71"/>
    <mergeCell ref="C70:C71"/>
    <mergeCell ref="D70:E70"/>
    <mergeCell ref="F70:G70"/>
    <mergeCell ref="H70:I70"/>
    <mergeCell ref="J70:J71"/>
    <mergeCell ref="K70:K71"/>
    <mergeCell ref="A73:A77"/>
    <mergeCell ref="A78:A79"/>
    <mergeCell ref="B78:B79"/>
    <mergeCell ref="C78:C79"/>
    <mergeCell ref="D78:E78"/>
    <mergeCell ref="F78:G78"/>
    <mergeCell ref="H78:I78"/>
    <mergeCell ref="J78:J79"/>
    <mergeCell ref="A89:A93"/>
    <mergeCell ref="A94:A95"/>
    <mergeCell ref="B94:B95"/>
    <mergeCell ref="C94:C95"/>
    <mergeCell ref="D94:E94"/>
    <mergeCell ref="F94:G94"/>
    <mergeCell ref="K78:K79"/>
    <mergeCell ref="A81:A85"/>
    <mergeCell ref="A86:A87"/>
    <mergeCell ref="B86:B87"/>
    <mergeCell ref="C86:C87"/>
    <mergeCell ref="D86:E86"/>
    <mergeCell ref="F86:G86"/>
    <mergeCell ref="H86:I86"/>
    <mergeCell ref="J86:J87"/>
    <mergeCell ref="K86:K87"/>
    <mergeCell ref="H94:I94"/>
    <mergeCell ref="J94:J95"/>
    <mergeCell ref="K94:K95"/>
    <mergeCell ref="A97:A101"/>
    <mergeCell ref="A102:A103"/>
    <mergeCell ref="B102:B103"/>
    <mergeCell ref="C102:C103"/>
    <mergeCell ref="D102:E102"/>
    <mergeCell ref="F102:G102"/>
    <mergeCell ref="H102:I102"/>
    <mergeCell ref="J102:J103"/>
    <mergeCell ref="K102:K103"/>
    <mergeCell ref="A105:A109"/>
    <mergeCell ref="A110:A111"/>
    <mergeCell ref="B110:B111"/>
    <mergeCell ref="C110:C111"/>
    <mergeCell ref="D110:E110"/>
    <mergeCell ref="F110:G110"/>
    <mergeCell ref="H110:I110"/>
    <mergeCell ref="J110:J111"/>
    <mergeCell ref="A121:A125"/>
    <mergeCell ref="K110:K111"/>
    <mergeCell ref="A113:A117"/>
    <mergeCell ref="A118:A119"/>
    <mergeCell ref="B118:B119"/>
    <mergeCell ref="C118:C119"/>
    <mergeCell ref="D118:E118"/>
    <mergeCell ref="F118:G118"/>
    <mergeCell ref="H118:I118"/>
    <mergeCell ref="J118:J119"/>
    <mergeCell ref="K118:K119"/>
    <mergeCell ref="J126:J127"/>
    <mergeCell ref="K126:K127"/>
    <mergeCell ref="A129:A133"/>
    <mergeCell ref="A135:A136"/>
    <mergeCell ref="B135:B136"/>
    <mergeCell ref="C135:C136"/>
    <mergeCell ref="D135:E135"/>
    <mergeCell ref="F135:G135"/>
    <mergeCell ref="H135:I135"/>
    <mergeCell ref="A126:A127"/>
    <mergeCell ref="B126:B127"/>
    <mergeCell ref="C126:C127"/>
    <mergeCell ref="D126:E126"/>
    <mergeCell ref="F126:G126"/>
    <mergeCell ref="A144:A145"/>
    <mergeCell ref="B144:B145"/>
    <mergeCell ref="C144:C145"/>
    <mergeCell ref="D144:E144"/>
    <mergeCell ref="F144:G144"/>
    <mergeCell ref="H144:I144"/>
    <mergeCell ref="J144:J145"/>
    <mergeCell ref="K144:K145"/>
    <mergeCell ref="J135:J136"/>
    <mergeCell ref="K135:K136"/>
    <mergeCell ref="A138:A142"/>
    <mergeCell ref="A155:A159"/>
    <mergeCell ref="A160:A161"/>
    <mergeCell ref="B160:B161"/>
    <mergeCell ref="C160:C161"/>
    <mergeCell ref="D160:E160"/>
    <mergeCell ref="F160:G160"/>
    <mergeCell ref="H160:I160"/>
    <mergeCell ref="A147:A151"/>
    <mergeCell ref="A152:A153"/>
    <mergeCell ref="B152:B153"/>
    <mergeCell ref="C152:C153"/>
    <mergeCell ref="D152:E152"/>
    <mergeCell ref="F152:G152"/>
    <mergeCell ref="A171:A175"/>
    <mergeCell ref="J160:J161"/>
    <mergeCell ref="K160:K161"/>
    <mergeCell ref="A163:A167"/>
    <mergeCell ref="A168:A169"/>
    <mergeCell ref="B168:B169"/>
    <mergeCell ref="C168:C169"/>
    <mergeCell ref="D168:E168"/>
    <mergeCell ref="F168:G168"/>
    <mergeCell ref="H168:I168"/>
    <mergeCell ref="J168:J169"/>
    <mergeCell ref="A180:A184"/>
    <mergeCell ref="A185:A186"/>
    <mergeCell ref="B185:B186"/>
    <mergeCell ref="C185:C186"/>
    <mergeCell ref="D185:E185"/>
    <mergeCell ref="F185:G185"/>
    <mergeCell ref="H185:I185"/>
    <mergeCell ref="A177:A178"/>
    <mergeCell ref="B177:B178"/>
    <mergeCell ref="C177:C178"/>
    <mergeCell ref="D177:E177"/>
    <mergeCell ref="F177:G177"/>
    <mergeCell ref="A188:A192"/>
    <mergeCell ref="A194:A195"/>
    <mergeCell ref="B194:B195"/>
    <mergeCell ref="C194:C195"/>
    <mergeCell ref="D194:E194"/>
    <mergeCell ref="F194:G194"/>
    <mergeCell ref="H194:I194"/>
    <mergeCell ref="J194:J195"/>
    <mergeCell ref="A205:A209"/>
    <mergeCell ref="A210:A211"/>
    <mergeCell ref="B210:B211"/>
    <mergeCell ref="C210:C211"/>
    <mergeCell ref="D210:E210"/>
    <mergeCell ref="F210:G210"/>
    <mergeCell ref="K194:K195"/>
    <mergeCell ref="A197:A201"/>
    <mergeCell ref="A202:A203"/>
    <mergeCell ref="B202:B203"/>
    <mergeCell ref="C202:C203"/>
    <mergeCell ref="D202:E202"/>
    <mergeCell ref="F202:G202"/>
    <mergeCell ref="H202:I202"/>
    <mergeCell ref="J202:J203"/>
    <mergeCell ref="K202:K203"/>
    <mergeCell ref="H210:I210"/>
    <mergeCell ref="J210:J211"/>
    <mergeCell ref="K210:K211"/>
    <mergeCell ref="A213:A217"/>
    <mergeCell ref="A218:A219"/>
    <mergeCell ref="B218:B219"/>
    <mergeCell ref="C218:C219"/>
    <mergeCell ref="D218:E218"/>
    <mergeCell ref="F218:G218"/>
    <mergeCell ref="H218:I218"/>
    <mergeCell ref="J218:J219"/>
    <mergeCell ref="K218:K219"/>
    <mergeCell ref="A221:A225"/>
    <mergeCell ref="A226:A227"/>
    <mergeCell ref="B226:B227"/>
    <mergeCell ref="C226:C227"/>
    <mergeCell ref="D226:E226"/>
    <mergeCell ref="F226:G226"/>
    <mergeCell ref="H226:I226"/>
    <mergeCell ref="J226:J227"/>
    <mergeCell ref="A237:A241"/>
    <mergeCell ref="A242:A243"/>
    <mergeCell ref="B242:B243"/>
    <mergeCell ref="C242:C243"/>
    <mergeCell ref="D242:E242"/>
    <mergeCell ref="F242:G242"/>
    <mergeCell ref="K226:K227"/>
    <mergeCell ref="A229:A233"/>
    <mergeCell ref="A234:A235"/>
    <mergeCell ref="B234:B235"/>
    <mergeCell ref="C234:C235"/>
    <mergeCell ref="D234:E234"/>
    <mergeCell ref="F234:G234"/>
    <mergeCell ref="H234:I234"/>
    <mergeCell ref="J234:J235"/>
    <mergeCell ref="K234:K235"/>
    <mergeCell ref="H242:I242"/>
    <mergeCell ref="J242:J243"/>
    <mergeCell ref="K242:K243"/>
    <mergeCell ref="A245:A249"/>
    <mergeCell ref="A250:A251"/>
    <mergeCell ref="B250:B251"/>
    <mergeCell ref="C250:C251"/>
    <mergeCell ref="D250:E250"/>
    <mergeCell ref="F250:G250"/>
    <mergeCell ref="H250:I250"/>
    <mergeCell ref="J250:J251"/>
    <mergeCell ref="K250:K251"/>
    <mergeCell ref="A253:A257"/>
    <mergeCell ref="A258:A259"/>
    <mergeCell ref="B258:B259"/>
    <mergeCell ref="C258:C259"/>
    <mergeCell ref="D258:E258"/>
    <mergeCell ref="F258:G258"/>
    <mergeCell ref="H258:I258"/>
    <mergeCell ref="J258:J259"/>
    <mergeCell ref="K258:K259"/>
    <mergeCell ref="A278:A282"/>
    <mergeCell ref="A270:A274"/>
    <mergeCell ref="A275:A276"/>
    <mergeCell ref="B275:B276"/>
    <mergeCell ref="C275:C276"/>
    <mergeCell ref="D275:E275"/>
    <mergeCell ref="F275:G275"/>
    <mergeCell ref="A261:A265"/>
    <mergeCell ref="A267:A268"/>
    <mergeCell ref="B267:B268"/>
    <mergeCell ref="C267:C268"/>
    <mergeCell ref="D267:E267"/>
    <mergeCell ref="F267:G267"/>
    <mergeCell ref="L15:L19"/>
    <mergeCell ref="L24:L28"/>
    <mergeCell ref="L32:L36"/>
    <mergeCell ref="L40:L44"/>
    <mergeCell ref="L48:L52"/>
    <mergeCell ref="L56:L60"/>
    <mergeCell ref="L64:L68"/>
    <mergeCell ref="L73:L77"/>
    <mergeCell ref="H275:I275"/>
    <mergeCell ref="J275:J276"/>
    <mergeCell ref="K275:K276"/>
    <mergeCell ref="H267:I267"/>
    <mergeCell ref="J267:J268"/>
    <mergeCell ref="K267:K268"/>
    <mergeCell ref="H177:I177"/>
    <mergeCell ref="J177:J178"/>
    <mergeCell ref="K177:K178"/>
    <mergeCell ref="J185:J186"/>
    <mergeCell ref="K185:K186"/>
    <mergeCell ref="K168:K169"/>
    <mergeCell ref="H152:I152"/>
    <mergeCell ref="J152:J153"/>
    <mergeCell ref="K152:K153"/>
    <mergeCell ref="H126:I126"/>
    <mergeCell ref="L81:L85"/>
    <mergeCell ref="L89:L93"/>
    <mergeCell ref="L97:L101"/>
    <mergeCell ref="L105:L109"/>
    <mergeCell ref="L113:L117"/>
    <mergeCell ref="L121:L125"/>
    <mergeCell ref="L129:L133"/>
    <mergeCell ref="L138:L142"/>
    <mergeCell ref="L147:L151"/>
    <mergeCell ref="L229:L233"/>
    <mergeCell ref="L237:L241"/>
    <mergeCell ref="L245:L249"/>
    <mergeCell ref="L253:L257"/>
    <mergeCell ref="L261:L265"/>
    <mergeCell ref="L270:L274"/>
    <mergeCell ref="L278:L282"/>
    <mergeCell ref="L155:L159"/>
    <mergeCell ref="L163:L167"/>
    <mergeCell ref="L171:L175"/>
    <mergeCell ref="L180:L184"/>
    <mergeCell ref="L188:L192"/>
    <mergeCell ref="L197:L201"/>
    <mergeCell ref="L205:L209"/>
    <mergeCell ref="L213:L217"/>
    <mergeCell ref="L221:L225"/>
  </mergeCells>
  <pageMargins left="0.7" right="0.7" top="0.75" bottom="0.75" header="0.3" footer="0.3"/>
  <pageSetup paperSize="9" scale="54" orientation="portrait" r:id="rId1"/>
  <rowBreaks count="4" manualBreakCount="4">
    <brk id="68" max="16383" man="1"/>
    <brk id="133" max="10" man="1"/>
    <brk id="192" max="10" man="1"/>
    <brk id="26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84"/>
  <sheetViews>
    <sheetView view="pageBreakPreview" zoomScale="85" zoomScaleNormal="100" zoomScaleSheetLayoutView="85" workbookViewId="0">
      <selection activeCell="G35" sqref="G35"/>
    </sheetView>
  </sheetViews>
  <sheetFormatPr defaultRowHeight="15" x14ac:dyDescent="0.25"/>
  <cols>
    <col min="2" max="2" width="28.5703125" customWidth="1"/>
    <col min="3" max="3" width="3.140625" customWidth="1"/>
    <col min="4" max="4" width="9.140625" customWidth="1"/>
    <col min="13" max="13" width="9.85546875" customWidth="1"/>
    <col min="15" max="16" width="8.85546875" customWidth="1"/>
  </cols>
  <sheetData>
    <row r="1" spans="1:16" ht="15.75" thickBot="1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56" t="s">
        <v>144</v>
      </c>
      <c r="O1" s="256"/>
      <c r="P1" s="256"/>
    </row>
    <row r="2" spans="1:16" ht="27" thickBot="1" x14ac:dyDescent="0.45">
      <c r="A2" s="351" t="s">
        <v>230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4" t="s">
        <v>228</v>
      </c>
      <c r="P2" s="333" t="s">
        <v>227</v>
      </c>
    </row>
    <row r="3" spans="1:16" ht="15" customHeight="1" x14ac:dyDescent="0.25">
      <c r="A3" s="345" t="s">
        <v>135</v>
      </c>
      <c r="B3" s="346"/>
      <c r="C3" s="288"/>
      <c r="D3" s="343" t="s">
        <v>139</v>
      </c>
      <c r="E3" s="344" t="s">
        <v>43</v>
      </c>
      <c r="F3" s="344"/>
      <c r="G3" s="344" t="s">
        <v>44</v>
      </c>
      <c r="H3" s="344"/>
      <c r="I3" s="344"/>
      <c r="J3" s="344"/>
      <c r="K3" s="344"/>
      <c r="L3" s="344"/>
      <c r="M3" s="344"/>
      <c r="N3" s="353"/>
      <c r="O3" s="355"/>
      <c r="P3" s="334"/>
    </row>
    <row r="4" spans="1:16" ht="15" customHeight="1" x14ac:dyDescent="0.25">
      <c r="A4" s="347"/>
      <c r="B4" s="348"/>
      <c r="C4" s="289"/>
      <c r="D4" s="292"/>
      <c r="E4" s="240" t="s">
        <v>63</v>
      </c>
      <c r="F4" s="240" t="s">
        <v>142</v>
      </c>
      <c r="G4" s="240" t="s">
        <v>65</v>
      </c>
      <c r="H4" s="296" t="s">
        <v>66</v>
      </c>
      <c r="I4" s="296"/>
      <c r="J4" s="296"/>
      <c r="K4" s="335" t="s">
        <v>67</v>
      </c>
      <c r="L4" s="335"/>
      <c r="M4" s="335"/>
      <c r="N4" s="336"/>
      <c r="O4" s="355"/>
      <c r="P4" s="334"/>
    </row>
    <row r="5" spans="1:16" ht="82.5" customHeight="1" thickBot="1" x14ac:dyDescent="0.3">
      <c r="A5" s="349"/>
      <c r="B5" s="350"/>
      <c r="C5" s="290"/>
      <c r="D5" s="292"/>
      <c r="E5" s="240"/>
      <c r="F5" s="240"/>
      <c r="G5" s="240"/>
      <c r="H5" s="34" t="s">
        <v>87</v>
      </c>
      <c r="I5" s="34" t="s">
        <v>88</v>
      </c>
      <c r="J5" s="35" t="s">
        <v>89</v>
      </c>
      <c r="K5" s="35" t="s">
        <v>90</v>
      </c>
      <c r="L5" s="35" t="s">
        <v>91</v>
      </c>
      <c r="M5" s="35" t="s">
        <v>92</v>
      </c>
      <c r="N5" s="71" t="s">
        <v>93</v>
      </c>
      <c r="O5" s="355"/>
      <c r="P5" s="334"/>
    </row>
    <row r="6" spans="1:16" ht="16.5" thickBot="1" x14ac:dyDescent="0.3">
      <c r="A6" s="280"/>
      <c r="B6" s="281"/>
      <c r="C6" s="105"/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72">
        <v>11</v>
      </c>
      <c r="O6" s="355"/>
      <c r="P6" s="334"/>
    </row>
    <row r="7" spans="1:16" x14ac:dyDescent="0.25">
      <c r="A7" s="274" t="s">
        <v>101</v>
      </c>
      <c r="B7" s="275"/>
      <c r="C7" s="63">
        <v>1</v>
      </c>
      <c r="D7" s="96">
        <f>SUM(D21,D35,D49,D63,D77)</f>
        <v>41</v>
      </c>
      <c r="E7" s="102">
        <f>SUM(E21,E35,E49,E63)</f>
        <v>31</v>
      </c>
      <c r="F7" s="102">
        <f>SUM(D21,F35,F49,F63)</f>
        <v>33</v>
      </c>
      <c r="G7" s="126">
        <v>2</v>
      </c>
      <c r="H7" s="102">
        <f>SUM(F21,H35,I35,H49,H63)</f>
        <v>19</v>
      </c>
      <c r="I7" s="102">
        <f>SUM(G21,J35,K35,I49,I63)</f>
        <v>14</v>
      </c>
      <c r="J7" s="102">
        <f>SUM(L35,J63)</f>
        <v>0</v>
      </c>
      <c r="K7" s="102">
        <f>SUM(H21,M35,J49,K63)</f>
        <v>7</v>
      </c>
      <c r="L7" s="102">
        <f t="shared" ref="L7:N12" si="0">SUM(I21,N35,K49,L63)</f>
        <v>5</v>
      </c>
      <c r="M7" s="102">
        <f t="shared" si="0"/>
        <v>9</v>
      </c>
      <c r="N7" s="119">
        <f t="shared" si="0"/>
        <v>12</v>
      </c>
      <c r="O7" s="215">
        <f>SUM(H7:J7)</f>
        <v>33</v>
      </c>
      <c r="P7" s="217">
        <f>SUM(K7:N7)</f>
        <v>33</v>
      </c>
    </row>
    <row r="8" spans="1:16" x14ac:dyDescent="0.25">
      <c r="A8" s="337" t="s">
        <v>102</v>
      </c>
      <c r="B8" s="338"/>
      <c r="C8" s="64">
        <v>2</v>
      </c>
      <c r="D8" s="98">
        <f t="shared" ref="D8:D12" si="1">SUM(D22,D36,D50,D64,D78)</f>
        <v>41</v>
      </c>
      <c r="E8" s="69">
        <f t="shared" ref="E8:E12" si="2">SUM(E22,E36,E50,E64)</f>
        <v>31</v>
      </c>
      <c r="F8" s="69">
        <f t="shared" ref="F8:F12" si="3">SUM(D22,F36,F50,F64)</f>
        <v>33</v>
      </c>
      <c r="G8" s="127">
        <v>2</v>
      </c>
      <c r="H8" s="69">
        <f t="shared" ref="H8:H12" si="4">SUM(F22,H36,I36,H50,H64)</f>
        <v>19</v>
      </c>
      <c r="I8" s="69">
        <f t="shared" ref="I8:I12" si="5">SUM(G22,J36,K36,I50,I64)</f>
        <v>14</v>
      </c>
      <c r="J8" s="69">
        <f t="shared" ref="J8:J11" si="6">SUM(L36,J64)</f>
        <v>0</v>
      </c>
      <c r="K8" s="69">
        <f t="shared" ref="K8:K12" si="7">SUM(H22,M36,J50,K64)</f>
        <v>7</v>
      </c>
      <c r="L8" s="69">
        <f t="shared" si="0"/>
        <v>5</v>
      </c>
      <c r="M8" s="69">
        <f t="shared" si="0"/>
        <v>9</v>
      </c>
      <c r="N8" s="120">
        <f t="shared" si="0"/>
        <v>12</v>
      </c>
      <c r="O8" s="215">
        <f t="shared" ref="O8:O12" si="8">SUM(H8:J8)</f>
        <v>33</v>
      </c>
      <c r="P8" s="217">
        <f>SUM(K8:N8)</f>
        <v>33</v>
      </c>
    </row>
    <row r="9" spans="1:16" x14ac:dyDescent="0.25">
      <c r="A9" s="259" t="s">
        <v>103</v>
      </c>
      <c r="B9" s="260"/>
      <c r="C9" s="64">
        <v>3</v>
      </c>
      <c r="D9" s="98">
        <f t="shared" si="1"/>
        <v>0</v>
      </c>
      <c r="E9" s="69">
        <f t="shared" si="2"/>
        <v>0</v>
      </c>
      <c r="F9" s="69">
        <f t="shared" si="3"/>
        <v>0</v>
      </c>
      <c r="G9" s="127">
        <v>0</v>
      </c>
      <c r="H9" s="69">
        <f t="shared" si="4"/>
        <v>0</v>
      </c>
      <c r="I9" s="69">
        <f t="shared" si="5"/>
        <v>0</v>
      </c>
      <c r="J9" s="69">
        <f t="shared" si="6"/>
        <v>0</v>
      </c>
      <c r="K9" s="69">
        <f t="shared" si="7"/>
        <v>0</v>
      </c>
      <c r="L9" s="69">
        <f t="shared" si="0"/>
        <v>0</v>
      </c>
      <c r="M9" s="69">
        <f t="shared" si="0"/>
        <v>0</v>
      </c>
      <c r="N9" s="120">
        <f t="shared" si="0"/>
        <v>0</v>
      </c>
      <c r="O9" s="215">
        <f t="shared" si="8"/>
        <v>0</v>
      </c>
      <c r="P9" s="217">
        <f t="shared" ref="P9:P12" si="9">SUM(K9:N9)</f>
        <v>0</v>
      </c>
    </row>
    <row r="10" spans="1:16" x14ac:dyDescent="0.25">
      <c r="A10" s="337" t="s">
        <v>102</v>
      </c>
      <c r="B10" s="338"/>
      <c r="C10" s="64">
        <v>4</v>
      </c>
      <c r="D10" s="98">
        <f t="shared" si="1"/>
        <v>0</v>
      </c>
      <c r="E10" s="69">
        <f t="shared" si="2"/>
        <v>0</v>
      </c>
      <c r="F10" s="69">
        <f t="shared" si="3"/>
        <v>0</v>
      </c>
      <c r="G10" s="127">
        <v>0</v>
      </c>
      <c r="H10" s="69">
        <f t="shared" si="4"/>
        <v>0</v>
      </c>
      <c r="I10" s="69">
        <f t="shared" si="5"/>
        <v>0</v>
      </c>
      <c r="J10" s="69">
        <f t="shared" si="6"/>
        <v>0</v>
      </c>
      <c r="K10" s="69">
        <f t="shared" si="7"/>
        <v>0</v>
      </c>
      <c r="L10" s="69">
        <f t="shared" si="0"/>
        <v>0</v>
      </c>
      <c r="M10" s="69">
        <f t="shared" si="0"/>
        <v>0</v>
      </c>
      <c r="N10" s="120">
        <f t="shared" si="0"/>
        <v>0</v>
      </c>
      <c r="O10" s="215">
        <f t="shared" si="8"/>
        <v>0</v>
      </c>
      <c r="P10" s="217">
        <f t="shared" si="9"/>
        <v>0</v>
      </c>
    </row>
    <row r="11" spans="1:16" x14ac:dyDescent="0.25">
      <c r="A11" s="259" t="s">
        <v>104</v>
      </c>
      <c r="B11" s="260"/>
      <c r="C11" s="64">
        <v>5</v>
      </c>
      <c r="D11" s="98">
        <f t="shared" si="1"/>
        <v>0</v>
      </c>
      <c r="E11" s="69">
        <f t="shared" si="2"/>
        <v>0</v>
      </c>
      <c r="F11" s="69">
        <f t="shared" si="3"/>
        <v>0</v>
      </c>
      <c r="G11" s="127">
        <v>0</v>
      </c>
      <c r="H11" s="69">
        <f t="shared" si="4"/>
        <v>0</v>
      </c>
      <c r="I11" s="69">
        <f t="shared" si="5"/>
        <v>0</v>
      </c>
      <c r="J11" s="69">
        <f t="shared" si="6"/>
        <v>0</v>
      </c>
      <c r="K11" s="69">
        <f t="shared" si="7"/>
        <v>0</v>
      </c>
      <c r="L11" s="69">
        <f t="shared" si="0"/>
        <v>0</v>
      </c>
      <c r="M11" s="69">
        <f t="shared" si="0"/>
        <v>0</v>
      </c>
      <c r="N11" s="120">
        <f t="shared" si="0"/>
        <v>0</v>
      </c>
      <c r="O11" s="215">
        <f t="shared" si="8"/>
        <v>0</v>
      </c>
      <c r="P11" s="217">
        <f t="shared" si="9"/>
        <v>0</v>
      </c>
    </row>
    <row r="12" spans="1:16" ht="15.75" thickBot="1" x14ac:dyDescent="0.3">
      <c r="A12" s="337" t="s">
        <v>102</v>
      </c>
      <c r="B12" s="338"/>
      <c r="C12" s="64">
        <v>6</v>
      </c>
      <c r="D12" s="219">
        <f t="shared" si="1"/>
        <v>0</v>
      </c>
      <c r="E12" s="220">
        <f t="shared" si="2"/>
        <v>0</v>
      </c>
      <c r="F12" s="220">
        <f t="shared" si="3"/>
        <v>0</v>
      </c>
      <c r="G12" s="221">
        <v>0</v>
      </c>
      <c r="H12" s="220">
        <f t="shared" si="4"/>
        <v>0</v>
      </c>
      <c r="I12" s="220">
        <f t="shared" si="5"/>
        <v>0</v>
      </c>
      <c r="J12" s="220">
        <f>SUM(L40,J68)</f>
        <v>0</v>
      </c>
      <c r="K12" s="220">
        <f t="shared" si="7"/>
        <v>0</v>
      </c>
      <c r="L12" s="220">
        <f t="shared" si="0"/>
        <v>0</v>
      </c>
      <c r="M12" s="220">
        <f t="shared" si="0"/>
        <v>0</v>
      </c>
      <c r="N12" s="222">
        <f t="shared" si="0"/>
        <v>0</v>
      </c>
      <c r="O12" s="215">
        <f t="shared" si="8"/>
        <v>0</v>
      </c>
      <c r="P12" s="217">
        <f t="shared" si="9"/>
        <v>0</v>
      </c>
    </row>
    <row r="13" spans="1:16" x14ac:dyDescent="0.25">
      <c r="A13" s="339" t="s">
        <v>105</v>
      </c>
      <c r="B13" s="340"/>
      <c r="C13" s="41">
        <v>7</v>
      </c>
      <c r="D13" s="27">
        <f>SUM(D7,D9,D11)</f>
        <v>41</v>
      </c>
      <c r="E13" s="28">
        <f t="shared" ref="E13:N13" si="10">SUM(E7,E9,E11)</f>
        <v>31</v>
      </c>
      <c r="F13" s="28">
        <f t="shared" si="10"/>
        <v>33</v>
      </c>
      <c r="G13" s="28">
        <f t="shared" si="10"/>
        <v>2</v>
      </c>
      <c r="H13" s="28">
        <f t="shared" si="10"/>
        <v>19</v>
      </c>
      <c r="I13" s="28">
        <f t="shared" si="10"/>
        <v>14</v>
      </c>
      <c r="J13" s="28">
        <f t="shared" si="10"/>
        <v>0</v>
      </c>
      <c r="K13" s="28">
        <f t="shared" si="10"/>
        <v>7</v>
      </c>
      <c r="L13" s="28">
        <f t="shared" si="10"/>
        <v>5</v>
      </c>
      <c r="M13" s="28">
        <f t="shared" si="10"/>
        <v>9</v>
      </c>
      <c r="N13" s="223">
        <f t="shared" si="10"/>
        <v>12</v>
      </c>
      <c r="O13" s="224">
        <f t="shared" ref="O13:P13" si="11">SUM(O7,O9,O11)</f>
        <v>33</v>
      </c>
      <c r="P13" s="225">
        <f t="shared" si="11"/>
        <v>33</v>
      </c>
    </row>
    <row r="14" spans="1:16" ht="15.75" thickBot="1" x14ac:dyDescent="0.3">
      <c r="A14" s="341" t="s">
        <v>102</v>
      </c>
      <c r="B14" s="342"/>
      <c r="C14" s="42">
        <v>8</v>
      </c>
      <c r="D14" s="31">
        <f>SUM(D8,D10,D12)</f>
        <v>41</v>
      </c>
      <c r="E14" s="32">
        <f t="shared" ref="E14:O14" si="12">SUM(E8,E10,E12)</f>
        <v>31</v>
      </c>
      <c r="F14" s="32">
        <f t="shared" si="12"/>
        <v>33</v>
      </c>
      <c r="G14" s="32">
        <f t="shared" si="12"/>
        <v>2</v>
      </c>
      <c r="H14" s="32">
        <f t="shared" si="12"/>
        <v>19</v>
      </c>
      <c r="I14" s="32">
        <f t="shared" si="12"/>
        <v>14</v>
      </c>
      <c r="J14" s="32">
        <f t="shared" si="12"/>
        <v>0</v>
      </c>
      <c r="K14" s="32">
        <f t="shared" si="12"/>
        <v>7</v>
      </c>
      <c r="L14" s="32">
        <f t="shared" si="12"/>
        <v>5</v>
      </c>
      <c r="M14" s="32">
        <f t="shared" si="12"/>
        <v>9</v>
      </c>
      <c r="N14" s="73">
        <f t="shared" si="12"/>
        <v>12</v>
      </c>
      <c r="O14" s="216">
        <f t="shared" si="12"/>
        <v>33</v>
      </c>
      <c r="P14" s="218">
        <f t="shared" ref="P14" si="13">SUM(P8,P10,P12)</f>
        <v>33</v>
      </c>
    </row>
    <row r="15" spans="1:16" ht="15.75" thickBot="1" x14ac:dyDescent="0.3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27" thickBot="1" x14ac:dyDescent="0.45">
      <c r="A16" s="351" t="s">
        <v>136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6"/>
      <c r="L16" s="104"/>
      <c r="M16" s="104"/>
      <c r="N16" s="104"/>
      <c r="O16" s="104"/>
      <c r="P16" s="104"/>
    </row>
    <row r="17" spans="1:16" ht="15" customHeight="1" x14ac:dyDescent="0.25">
      <c r="A17" s="345" t="s">
        <v>135</v>
      </c>
      <c r="B17" s="346"/>
      <c r="C17" s="288"/>
      <c r="D17" s="343" t="s">
        <v>45</v>
      </c>
      <c r="E17" s="357" t="s">
        <v>46</v>
      </c>
      <c r="F17" s="344" t="s">
        <v>47</v>
      </c>
      <c r="G17" s="344"/>
      <c r="H17" s="344"/>
      <c r="I17" s="344"/>
      <c r="J17" s="344"/>
      <c r="K17" s="358"/>
      <c r="L17" s="104"/>
      <c r="M17" s="104"/>
      <c r="N17" s="104"/>
      <c r="O17" s="104"/>
      <c r="P17" s="104"/>
    </row>
    <row r="18" spans="1:16" ht="15" customHeight="1" x14ac:dyDescent="0.25">
      <c r="A18" s="347"/>
      <c r="B18" s="348"/>
      <c r="C18" s="289"/>
      <c r="D18" s="292"/>
      <c r="E18" s="240"/>
      <c r="F18" s="336" t="s">
        <v>66</v>
      </c>
      <c r="G18" s="359"/>
      <c r="H18" s="335" t="s">
        <v>67</v>
      </c>
      <c r="I18" s="335"/>
      <c r="J18" s="335"/>
      <c r="K18" s="360"/>
      <c r="L18" s="104"/>
      <c r="M18" s="104"/>
      <c r="N18" s="104"/>
      <c r="O18" s="104"/>
      <c r="P18" s="104"/>
    </row>
    <row r="19" spans="1:16" ht="75" customHeight="1" thickBot="1" x14ac:dyDescent="0.3">
      <c r="A19" s="349"/>
      <c r="B19" s="350"/>
      <c r="C19" s="290"/>
      <c r="D19" s="292"/>
      <c r="E19" s="240"/>
      <c r="F19" s="34" t="s">
        <v>87</v>
      </c>
      <c r="G19" s="34" t="s">
        <v>88</v>
      </c>
      <c r="H19" s="35" t="s">
        <v>90</v>
      </c>
      <c r="I19" s="35" t="s">
        <v>91</v>
      </c>
      <c r="J19" s="35" t="s">
        <v>92</v>
      </c>
      <c r="K19" s="1" t="s">
        <v>93</v>
      </c>
      <c r="L19" s="104"/>
      <c r="M19" s="104"/>
      <c r="N19" s="104"/>
      <c r="O19" s="104"/>
      <c r="P19" s="104"/>
    </row>
    <row r="20" spans="1:16" ht="16.149999999999999" thickBot="1" x14ac:dyDescent="0.35">
      <c r="A20" s="280"/>
      <c r="B20" s="281"/>
      <c r="C20" s="105"/>
      <c r="D20" s="5">
        <v>12</v>
      </c>
      <c r="E20" s="6">
        <v>13</v>
      </c>
      <c r="F20" s="6">
        <v>14</v>
      </c>
      <c r="G20" s="6">
        <v>15</v>
      </c>
      <c r="H20" s="6">
        <v>16</v>
      </c>
      <c r="I20" s="6">
        <v>17</v>
      </c>
      <c r="J20" s="6">
        <v>18</v>
      </c>
      <c r="K20" s="7">
        <v>19</v>
      </c>
      <c r="L20" s="104"/>
      <c r="M20" s="104"/>
      <c r="N20" s="104"/>
      <c r="O20" s="104"/>
      <c r="P20" s="104"/>
    </row>
    <row r="21" spans="1:16" x14ac:dyDescent="0.25">
      <c r="A21" s="274" t="s">
        <v>101</v>
      </c>
      <c r="B21" s="275"/>
      <c r="C21" s="63">
        <v>1</v>
      </c>
      <c r="D21" s="96">
        <f>SUM(F21:G21)</f>
        <v>2</v>
      </c>
      <c r="E21" s="14">
        <v>2</v>
      </c>
      <c r="F21" s="14">
        <v>2</v>
      </c>
      <c r="G21" s="14">
        <v>0</v>
      </c>
      <c r="H21" s="14">
        <v>0</v>
      </c>
      <c r="I21" s="14">
        <v>0</v>
      </c>
      <c r="J21" s="14">
        <v>1</v>
      </c>
      <c r="K21" s="17">
        <v>1</v>
      </c>
      <c r="L21" s="104"/>
      <c r="M21" s="104"/>
      <c r="N21" s="104"/>
      <c r="O21" s="104"/>
      <c r="P21" s="104"/>
    </row>
    <row r="22" spans="1:16" x14ac:dyDescent="0.25">
      <c r="A22" s="337" t="s">
        <v>102</v>
      </c>
      <c r="B22" s="338"/>
      <c r="C22" s="64">
        <v>2</v>
      </c>
      <c r="D22" s="98">
        <f t="shared" ref="D22:D26" si="14">SUM(F22:G22)</f>
        <v>2</v>
      </c>
      <c r="E22" s="19">
        <v>2</v>
      </c>
      <c r="F22" s="19">
        <v>2</v>
      </c>
      <c r="G22" s="19">
        <v>0</v>
      </c>
      <c r="H22" s="19">
        <v>0</v>
      </c>
      <c r="I22" s="19">
        <v>0</v>
      </c>
      <c r="J22" s="19">
        <v>1</v>
      </c>
      <c r="K22" s="22">
        <v>1</v>
      </c>
      <c r="L22" s="104"/>
      <c r="M22" s="104"/>
      <c r="N22" s="104"/>
      <c r="O22" s="104"/>
      <c r="P22" s="104"/>
    </row>
    <row r="23" spans="1:16" x14ac:dyDescent="0.25">
      <c r="A23" s="259" t="s">
        <v>103</v>
      </c>
      <c r="B23" s="260"/>
      <c r="C23" s="64">
        <v>3</v>
      </c>
      <c r="D23" s="98">
        <f t="shared" si="14"/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2">
        <v>0</v>
      </c>
      <c r="L23" s="104"/>
      <c r="M23" s="104"/>
      <c r="N23" s="104"/>
      <c r="O23" s="104"/>
      <c r="P23" s="104"/>
    </row>
    <row r="24" spans="1:16" x14ac:dyDescent="0.25">
      <c r="A24" s="337" t="s">
        <v>102</v>
      </c>
      <c r="B24" s="338"/>
      <c r="C24" s="64">
        <v>4</v>
      </c>
      <c r="D24" s="98">
        <f t="shared" si="14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2">
        <v>0</v>
      </c>
      <c r="L24" s="104"/>
      <c r="M24" s="104"/>
      <c r="N24" s="104"/>
      <c r="O24" s="104"/>
      <c r="P24" s="104"/>
    </row>
    <row r="25" spans="1:16" x14ac:dyDescent="0.25">
      <c r="A25" s="259" t="s">
        <v>104</v>
      </c>
      <c r="B25" s="260"/>
      <c r="C25" s="64">
        <v>5</v>
      </c>
      <c r="D25" s="98">
        <f t="shared" si="14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2">
        <v>0</v>
      </c>
      <c r="L25" s="104"/>
      <c r="M25" s="104"/>
      <c r="N25" s="104"/>
      <c r="O25" s="104"/>
      <c r="P25" s="104"/>
    </row>
    <row r="26" spans="1:16" ht="15.75" thickBot="1" x14ac:dyDescent="0.3">
      <c r="A26" s="337" t="s">
        <v>102</v>
      </c>
      <c r="B26" s="338"/>
      <c r="C26" s="64">
        <v>6</v>
      </c>
      <c r="D26" s="100">
        <f t="shared" si="14"/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  <c r="L26" s="104"/>
      <c r="M26" s="104"/>
      <c r="N26" s="104"/>
      <c r="O26" s="104"/>
      <c r="P26" s="104"/>
    </row>
    <row r="27" spans="1:16" x14ac:dyDescent="0.25">
      <c r="A27" s="339" t="s">
        <v>105</v>
      </c>
      <c r="B27" s="340"/>
      <c r="C27" s="57">
        <v>7</v>
      </c>
      <c r="D27" s="65">
        <f t="shared" ref="D27:K27" si="15">SUM(D21,D23,D25)</f>
        <v>2</v>
      </c>
      <c r="E27" s="29">
        <f t="shared" si="15"/>
        <v>2</v>
      </c>
      <c r="F27" s="29">
        <f t="shared" si="15"/>
        <v>2</v>
      </c>
      <c r="G27" s="29">
        <f t="shared" si="15"/>
        <v>0</v>
      </c>
      <c r="H27" s="29">
        <f t="shared" si="15"/>
        <v>0</v>
      </c>
      <c r="I27" s="29">
        <f t="shared" si="15"/>
        <v>0</v>
      </c>
      <c r="J27" s="29">
        <f t="shared" si="15"/>
        <v>1</v>
      </c>
      <c r="K27" s="66">
        <f t="shared" si="15"/>
        <v>1</v>
      </c>
      <c r="L27" s="104"/>
      <c r="M27" s="104"/>
      <c r="N27" s="104"/>
      <c r="O27" s="104"/>
      <c r="P27" s="104"/>
    </row>
    <row r="28" spans="1:16" ht="15.75" thickBot="1" x14ac:dyDescent="0.3">
      <c r="A28" s="341" t="s">
        <v>102</v>
      </c>
      <c r="B28" s="342"/>
      <c r="C28" s="58">
        <v>8</v>
      </c>
      <c r="D28" s="31">
        <f t="shared" ref="D28:K28" si="16">SUM(D22,D24,D26)</f>
        <v>2</v>
      </c>
      <c r="E28" s="32">
        <f t="shared" si="16"/>
        <v>2</v>
      </c>
      <c r="F28" s="32">
        <f t="shared" si="16"/>
        <v>2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1</v>
      </c>
      <c r="K28" s="33">
        <f t="shared" si="16"/>
        <v>1</v>
      </c>
      <c r="L28" s="104"/>
      <c r="M28" s="104"/>
      <c r="N28" s="104"/>
      <c r="O28" s="104"/>
      <c r="P28" s="104"/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106"/>
      <c r="M29" s="104"/>
      <c r="N29" s="256" t="s">
        <v>145</v>
      </c>
      <c r="O29" s="256"/>
      <c r="P29" s="256"/>
    </row>
    <row r="30" spans="1:16" ht="27" customHeight="1" thickBot="1" x14ac:dyDescent="0.45">
      <c r="A30" s="351" t="s">
        <v>143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6"/>
    </row>
    <row r="31" spans="1:16" ht="15.75" customHeight="1" x14ac:dyDescent="0.25">
      <c r="A31" s="345" t="s">
        <v>135</v>
      </c>
      <c r="B31" s="346"/>
      <c r="C31" s="376"/>
      <c r="D31" s="343" t="s">
        <v>48</v>
      </c>
      <c r="E31" s="357" t="s">
        <v>49</v>
      </c>
      <c r="F31" s="357"/>
      <c r="G31" s="361" t="s">
        <v>50</v>
      </c>
      <c r="H31" s="362"/>
      <c r="I31" s="362"/>
      <c r="J31" s="362"/>
      <c r="K31" s="362"/>
      <c r="L31" s="362"/>
      <c r="M31" s="362"/>
      <c r="N31" s="362"/>
      <c r="O31" s="362"/>
      <c r="P31" s="363"/>
    </row>
    <row r="32" spans="1:16" ht="15" customHeight="1" x14ac:dyDescent="0.25">
      <c r="A32" s="347"/>
      <c r="B32" s="348"/>
      <c r="C32" s="377"/>
      <c r="D32" s="292"/>
      <c r="E32" s="240" t="s">
        <v>63</v>
      </c>
      <c r="F32" s="241" t="s">
        <v>64</v>
      </c>
      <c r="G32" s="241" t="s">
        <v>65</v>
      </c>
      <c r="H32" s="243" t="s">
        <v>66</v>
      </c>
      <c r="I32" s="244"/>
      <c r="J32" s="244"/>
      <c r="K32" s="244"/>
      <c r="L32" s="245"/>
      <c r="M32" s="335" t="s">
        <v>67</v>
      </c>
      <c r="N32" s="335"/>
      <c r="O32" s="335"/>
      <c r="P32" s="360"/>
    </row>
    <row r="33" spans="1:16" ht="78" customHeight="1" thickBot="1" x14ac:dyDescent="0.3">
      <c r="A33" s="349"/>
      <c r="B33" s="350"/>
      <c r="C33" s="378"/>
      <c r="D33" s="292"/>
      <c r="E33" s="240"/>
      <c r="F33" s="239"/>
      <c r="G33" s="239"/>
      <c r="H33" s="34" t="s">
        <v>164</v>
      </c>
      <c r="I33" s="34" t="s">
        <v>163</v>
      </c>
      <c r="J33" s="34" t="s">
        <v>165</v>
      </c>
      <c r="K33" s="34" t="s">
        <v>166</v>
      </c>
      <c r="L33" s="34" t="s">
        <v>89</v>
      </c>
      <c r="M33" s="35" t="s">
        <v>90</v>
      </c>
      <c r="N33" s="35" t="s">
        <v>91</v>
      </c>
      <c r="O33" s="35" t="s">
        <v>92</v>
      </c>
      <c r="P33" s="1" t="s">
        <v>93</v>
      </c>
    </row>
    <row r="34" spans="1:16" ht="15.75" customHeight="1" thickBot="1" x14ac:dyDescent="0.3">
      <c r="A34" s="107"/>
      <c r="B34" s="107"/>
      <c r="C34" s="108"/>
      <c r="D34" s="8">
        <v>20</v>
      </c>
      <c r="E34" s="36">
        <v>21</v>
      </c>
      <c r="F34" s="36">
        <v>22</v>
      </c>
      <c r="G34" s="36">
        <v>23</v>
      </c>
      <c r="H34" s="36">
        <v>24</v>
      </c>
      <c r="I34" s="36">
        <v>25</v>
      </c>
      <c r="J34" s="36">
        <v>26</v>
      </c>
      <c r="K34" s="36">
        <v>27</v>
      </c>
      <c r="L34" s="36">
        <v>28</v>
      </c>
      <c r="M34" s="36">
        <v>29</v>
      </c>
      <c r="N34" s="36">
        <v>30</v>
      </c>
      <c r="O34" s="36">
        <v>31</v>
      </c>
      <c r="P34" s="9">
        <v>32</v>
      </c>
    </row>
    <row r="35" spans="1:16" x14ac:dyDescent="0.25">
      <c r="A35" s="274" t="s">
        <v>101</v>
      </c>
      <c r="B35" s="275"/>
      <c r="C35" s="63">
        <v>1</v>
      </c>
      <c r="D35" s="13">
        <v>27</v>
      </c>
      <c r="E35" s="14">
        <v>27</v>
      </c>
      <c r="F35" s="102">
        <f>SUM(H35:L35)</f>
        <v>29</v>
      </c>
      <c r="G35" s="14">
        <v>2</v>
      </c>
      <c r="H35" s="14">
        <v>5</v>
      </c>
      <c r="I35" s="14">
        <v>11</v>
      </c>
      <c r="J35" s="14">
        <v>0</v>
      </c>
      <c r="K35" s="14">
        <v>13</v>
      </c>
      <c r="L35" s="14">
        <v>0</v>
      </c>
      <c r="M35" s="14">
        <v>7</v>
      </c>
      <c r="N35" s="14">
        <v>5</v>
      </c>
      <c r="O35" s="14">
        <v>8</v>
      </c>
      <c r="P35" s="17">
        <v>9</v>
      </c>
    </row>
    <row r="36" spans="1:16" x14ac:dyDescent="0.25">
      <c r="A36" s="337" t="s">
        <v>102</v>
      </c>
      <c r="B36" s="338"/>
      <c r="C36" s="64">
        <v>2</v>
      </c>
      <c r="D36" s="18">
        <v>27</v>
      </c>
      <c r="E36" s="19">
        <v>27</v>
      </c>
      <c r="F36" s="69">
        <f>SUM(H36:L36)</f>
        <v>29</v>
      </c>
      <c r="G36" s="19">
        <v>2</v>
      </c>
      <c r="H36" s="19">
        <v>5</v>
      </c>
      <c r="I36" s="19">
        <v>11</v>
      </c>
      <c r="J36" s="19">
        <v>0</v>
      </c>
      <c r="K36" s="19">
        <v>13</v>
      </c>
      <c r="L36" s="19">
        <v>0</v>
      </c>
      <c r="M36" s="19">
        <v>7</v>
      </c>
      <c r="N36" s="19">
        <v>5</v>
      </c>
      <c r="O36" s="19">
        <v>8</v>
      </c>
      <c r="P36" s="22">
        <v>9</v>
      </c>
    </row>
    <row r="37" spans="1:16" x14ac:dyDescent="0.25">
      <c r="A37" s="61" t="s">
        <v>103</v>
      </c>
      <c r="B37" s="67"/>
      <c r="C37" s="64">
        <v>3</v>
      </c>
      <c r="D37" s="18">
        <v>0</v>
      </c>
      <c r="E37" s="19">
        <v>0</v>
      </c>
      <c r="F37" s="69">
        <f t="shared" ref="F37:F40" si="17">SUM(H37:L37)</f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2">
        <v>0</v>
      </c>
    </row>
    <row r="38" spans="1:16" x14ac:dyDescent="0.25">
      <c r="A38" s="382" t="s">
        <v>102</v>
      </c>
      <c r="B38" s="383"/>
      <c r="C38" s="64">
        <v>4</v>
      </c>
      <c r="D38" s="18">
        <v>0</v>
      </c>
      <c r="E38" s="19">
        <v>0</v>
      </c>
      <c r="F38" s="69">
        <f t="shared" si="17"/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2">
        <v>0</v>
      </c>
    </row>
    <row r="39" spans="1:16" x14ac:dyDescent="0.25">
      <c r="A39" s="61" t="s">
        <v>104</v>
      </c>
      <c r="B39" s="67"/>
      <c r="C39" s="64">
        <v>5</v>
      </c>
      <c r="D39" s="18">
        <v>0</v>
      </c>
      <c r="E39" s="19">
        <v>0</v>
      </c>
      <c r="F39" s="69">
        <f t="shared" si="17"/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2">
        <v>0</v>
      </c>
    </row>
    <row r="40" spans="1:16" ht="15.75" thickBot="1" x14ac:dyDescent="0.3">
      <c r="A40" s="384" t="s">
        <v>102</v>
      </c>
      <c r="B40" s="385"/>
      <c r="C40" s="70">
        <v>6</v>
      </c>
      <c r="D40" s="116">
        <v>0</v>
      </c>
      <c r="E40" s="24">
        <v>0</v>
      </c>
      <c r="F40" s="103">
        <f t="shared" si="17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25">
      <c r="A41" s="364" t="s">
        <v>105</v>
      </c>
      <c r="B41" s="365"/>
      <c r="C41" s="68">
        <v>7</v>
      </c>
      <c r="D41" s="65">
        <f t="shared" ref="D41:P41" si="18">SUM(D35,D37,D39)</f>
        <v>27</v>
      </c>
      <c r="E41" s="29">
        <f t="shared" si="18"/>
        <v>27</v>
      </c>
      <c r="F41" s="29">
        <f t="shared" si="18"/>
        <v>29</v>
      </c>
      <c r="G41" s="29">
        <f t="shared" si="18"/>
        <v>2</v>
      </c>
      <c r="H41" s="29">
        <f t="shared" si="18"/>
        <v>5</v>
      </c>
      <c r="I41" s="29">
        <f t="shared" si="18"/>
        <v>11</v>
      </c>
      <c r="J41" s="29">
        <f t="shared" si="18"/>
        <v>0</v>
      </c>
      <c r="K41" s="29">
        <f t="shared" si="18"/>
        <v>13</v>
      </c>
      <c r="L41" s="29">
        <f t="shared" si="18"/>
        <v>0</v>
      </c>
      <c r="M41" s="29">
        <f t="shared" si="18"/>
        <v>7</v>
      </c>
      <c r="N41" s="29">
        <f t="shared" si="18"/>
        <v>5</v>
      </c>
      <c r="O41" s="29">
        <f t="shared" si="18"/>
        <v>8</v>
      </c>
      <c r="P41" s="66">
        <f t="shared" si="18"/>
        <v>9</v>
      </c>
    </row>
    <row r="42" spans="1:16" ht="15.75" thickBot="1" x14ac:dyDescent="0.3">
      <c r="A42" s="366" t="s">
        <v>102</v>
      </c>
      <c r="B42" s="367"/>
      <c r="C42" s="58">
        <v>8</v>
      </c>
      <c r="D42" s="31">
        <f t="shared" ref="D42:P42" si="19">SUM(D36,D38,D40)</f>
        <v>27</v>
      </c>
      <c r="E42" s="32">
        <f t="shared" si="19"/>
        <v>27</v>
      </c>
      <c r="F42" s="32">
        <f t="shared" si="19"/>
        <v>29</v>
      </c>
      <c r="G42" s="32">
        <f t="shared" si="19"/>
        <v>2</v>
      </c>
      <c r="H42" s="32">
        <f t="shared" si="19"/>
        <v>5</v>
      </c>
      <c r="I42" s="32">
        <f t="shared" si="19"/>
        <v>11</v>
      </c>
      <c r="J42" s="32">
        <f t="shared" si="19"/>
        <v>0</v>
      </c>
      <c r="K42" s="32">
        <f t="shared" si="19"/>
        <v>13</v>
      </c>
      <c r="L42" s="32">
        <f t="shared" si="19"/>
        <v>0</v>
      </c>
      <c r="M42" s="32">
        <f t="shared" si="19"/>
        <v>7</v>
      </c>
      <c r="N42" s="32">
        <f t="shared" si="19"/>
        <v>5</v>
      </c>
      <c r="O42" s="32">
        <f t="shared" si="19"/>
        <v>8</v>
      </c>
      <c r="P42" s="33">
        <f t="shared" si="19"/>
        <v>9</v>
      </c>
    </row>
    <row r="43" spans="1:16" ht="15.75" thickBot="1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24.75" customHeight="1" thickBot="1" x14ac:dyDescent="0.45">
      <c r="A44" s="371" t="s">
        <v>137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3"/>
      <c r="N44" s="104"/>
      <c r="O44" s="104"/>
      <c r="P44" s="104"/>
    </row>
    <row r="45" spans="1:16" ht="15" customHeight="1" x14ac:dyDescent="0.25">
      <c r="A45" s="282" t="s">
        <v>135</v>
      </c>
      <c r="B45" s="368"/>
      <c r="C45" s="288"/>
      <c r="D45" s="343" t="s">
        <v>51</v>
      </c>
      <c r="E45" s="357" t="s">
        <v>49</v>
      </c>
      <c r="F45" s="357"/>
      <c r="G45" s="357" t="s">
        <v>52</v>
      </c>
      <c r="H45" s="357"/>
      <c r="I45" s="357"/>
      <c r="J45" s="357"/>
      <c r="K45" s="357"/>
      <c r="L45" s="357"/>
      <c r="M45" s="374"/>
      <c r="N45" s="104"/>
      <c r="O45" s="104"/>
      <c r="P45" s="104"/>
    </row>
    <row r="46" spans="1:16" ht="15" customHeight="1" x14ac:dyDescent="0.25">
      <c r="A46" s="284"/>
      <c r="B46" s="369"/>
      <c r="C46" s="289"/>
      <c r="D46" s="292"/>
      <c r="E46" s="240" t="s">
        <v>63</v>
      </c>
      <c r="F46" s="240" t="s">
        <v>64</v>
      </c>
      <c r="G46" s="240" t="s">
        <v>65</v>
      </c>
      <c r="H46" s="379" t="s">
        <v>66</v>
      </c>
      <c r="I46" s="379"/>
      <c r="J46" s="335" t="s">
        <v>67</v>
      </c>
      <c r="K46" s="335"/>
      <c r="L46" s="335"/>
      <c r="M46" s="360"/>
      <c r="N46" s="104"/>
      <c r="O46" s="104"/>
      <c r="P46" s="104"/>
    </row>
    <row r="47" spans="1:16" ht="66" customHeight="1" thickBot="1" x14ac:dyDescent="0.3">
      <c r="A47" s="286"/>
      <c r="B47" s="370"/>
      <c r="C47" s="290"/>
      <c r="D47" s="292"/>
      <c r="E47" s="240"/>
      <c r="F47" s="240"/>
      <c r="G47" s="240"/>
      <c r="H47" s="34" t="s">
        <v>87</v>
      </c>
      <c r="I47" s="34" t="s">
        <v>88</v>
      </c>
      <c r="J47" s="35" t="s">
        <v>90</v>
      </c>
      <c r="K47" s="35" t="s">
        <v>91</v>
      </c>
      <c r="L47" s="35" t="s">
        <v>92</v>
      </c>
      <c r="M47" s="1" t="s">
        <v>93</v>
      </c>
      <c r="N47" s="104"/>
      <c r="O47" s="104"/>
      <c r="P47" s="104"/>
    </row>
    <row r="48" spans="1:16" ht="16.5" thickBot="1" x14ac:dyDescent="0.3">
      <c r="A48" s="281"/>
      <c r="B48" s="281"/>
      <c r="C48" s="105"/>
      <c r="D48" s="5">
        <v>33</v>
      </c>
      <c r="E48" s="6">
        <v>34</v>
      </c>
      <c r="F48" s="6">
        <v>35</v>
      </c>
      <c r="G48" s="6">
        <v>36</v>
      </c>
      <c r="H48" s="6">
        <v>37</v>
      </c>
      <c r="I48" s="6">
        <v>38</v>
      </c>
      <c r="J48" s="6">
        <v>39</v>
      </c>
      <c r="K48" s="6">
        <v>40</v>
      </c>
      <c r="L48" s="6">
        <v>41</v>
      </c>
      <c r="M48" s="7">
        <v>42</v>
      </c>
      <c r="N48" s="104"/>
      <c r="O48" s="104"/>
      <c r="P48" s="104"/>
    </row>
    <row r="49" spans="1:16" x14ac:dyDescent="0.25">
      <c r="A49" s="274" t="s">
        <v>101</v>
      </c>
      <c r="B49" s="275"/>
      <c r="C49" s="63">
        <v>1</v>
      </c>
      <c r="D49" s="13">
        <v>2</v>
      </c>
      <c r="E49" s="14">
        <v>2</v>
      </c>
      <c r="F49" s="102">
        <f>SUM(H49:I49)</f>
        <v>2</v>
      </c>
      <c r="G49" s="14">
        <v>1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7">
        <v>2</v>
      </c>
      <c r="N49" s="104"/>
      <c r="O49" s="104"/>
      <c r="P49" s="104"/>
    </row>
    <row r="50" spans="1:16" x14ac:dyDescent="0.25">
      <c r="A50" s="337" t="s">
        <v>102</v>
      </c>
      <c r="B50" s="338"/>
      <c r="C50" s="64">
        <v>2</v>
      </c>
      <c r="D50" s="18">
        <v>2</v>
      </c>
      <c r="E50" s="19">
        <v>2</v>
      </c>
      <c r="F50" s="69">
        <f>SUM(H50:I50)</f>
        <v>2</v>
      </c>
      <c r="G50" s="19">
        <v>1</v>
      </c>
      <c r="H50" s="19">
        <v>1</v>
      </c>
      <c r="I50" s="19">
        <v>1</v>
      </c>
      <c r="J50" s="19">
        <v>0</v>
      </c>
      <c r="K50" s="19">
        <v>0</v>
      </c>
      <c r="L50" s="19">
        <v>0</v>
      </c>
      <c r="M50" s="22">
        <v>2</v>
      </c>
      <c r="N50" s="104"/>
      <c r="O50" s="104"/>
      <c r="P50" s="104"/>
    </row>
    <row r="51" spans="1:16" x14ac:dyDescent="0.25">
      <c r="A51" s="259" t="s">
        <v>103</v>
      </c>
      <c r="B51" s="260"/>
      <c r="C51" s="64">
        <v>3</v>
      </c>
      <c r="D51" s="18">
        <v>0</v>
      </c>
      <c r="E51" s="19">
        <v>0</v>
      </c>
      <c r="F51" s="69">
        <f t="shared" ref="F51:F54" si="20">SUM(H51:I51)</f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2">
        <v>0</v>
      </c>
      <c r="N51" s="104"/>
      <c r="O51" s="104"/>
      <c r="P51" s="104"/>
    </row>
    <row r="52" spans="1:16" x14ac:dyDescent="0.25">
      <c r="A52" s="337" t="s">
        <v>102</v>
      </c>
      <c r="B52" s="338"/>
      <c r="C52" s="64">
        <v>4</v>
      </c>
      <c r="D52" s="18">
        <v>0</v>
      </c>
      <c r="E52" s="19">
        <v>0</v>
      </c>
      <c r="F52" s="69">
        <f t="shared" si="20"/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2">
        <v>0</v>
      </c>
      <c r="N52" s="104"/>
      <c r="O52" s="104"/>
      <c r="P52" s="104"/>
    </row>
    <row r="53" spans="1:16" x14ac:dyDescent="0.25">
      <c r="A53" s="259" t="s">
        <v>104</v>
      </c>
      <c r="B53" s="260"/>
      <c r="C53" s="64">
        <v>5</v>
      </c>
      <c r="D53" s="18">
        <v>0</v>
      </c>
      <c r="E53" s="19">
        <v>0</v>
      </c>
      <c r="F53" s="69">
        <f t="shared" si="20"/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2">
        <v>0</v>
      </c>
      <c r="N53" s="104"/>
      <c r="O53" s="104"/>
      <c r="P53" s="104"/>
    </row>
    <row r="54" spans="1:16" ht="15.75" thickBot="1" x14ac:dyDescent="0.3">
      <c r="A54" s="337" t="s">
        <v>102</v>
      </c>
      <c r="B54" s="338"/>
      <c r="C54" s="64">
        <v>6</v>
      </c>
      <c r="D54" s="116">
        <v>0</v>
      </c>
      <c r="E54" s="24">
        <v>0</v>
      </c>
      <c r="F54" s="103">
        <f t="shared" si="20"/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5">
        <v>0</v>
      </c>
      <c r="N54" s="104"/>
      <c r="O54" s="104"/>
      <c r="P54" s="104"/>
    </row>
    <row r="55" spans="1:16" x14ac:dyDescent="0.25">
      <c r="A55" s="339" t="s">
        <v>105</v>
      </c>
      <c r="B55" s="340"/>
      <c r="C55" s="57">
        <v>7</v>
      </c>
      <c r="D55" s="65">
        <f t="shared" ref="D55:M55" si="21">SUM(D49,D51,D53)</f>
        <v>2</v>
      </c>
      <c r="E55" s="29">
        <f t="shared" si="21"/>
        <v>2</v>
      </c>
      <c r="F55" s="29">
        <f t="shared" si="21"/>
        <v>2</v>
      </c>
      <c r="G55" s="29">
        <f t="shared" si="21"/>
        <v>1</v>
      </c>
      <c r="H55" s="29">
        <f t="shared" si="21"/>
        <v>1</v>
      </c>
      <c r="I55" s="29">
        <f t="shared" si="21"/>
        <v>1</v>
      </c>
      <c r="J55" s="29">
        <f t="shared" si="21"/>
        <v>0</v>
      </c>
      <c r="K55" s="29">
        <f t="shared" si="21"/>
        <v>0</v>
      </c>
      <c r="L55" s="29">
        <f t="shared" si="21"/>
        <v>0</v>
      </c>
      <c r="M55" s="66">
        <f t="shared" si="21"/>
        <v>2</v>
      </c>
      <c r="N55" s="104"/>
      <c r="O55" s="104"/>
      <c r="P55" s="104"/>
    </row>
    <row r="56" spans="1:16" ht="15.75" thickBot="1" x14ac:dyDescent="0.3">
      <c r="A56" s="341" t="s">
        <v>102</v>
      </c>
      <c r="B56" s="342"/>
      <c r="C56" s="58">
        <v>8</v>
      </c>
      <c r="D56" s="31">
        <f t="shared" ref="D56:M56" si="22">SUM(D50,D52,D54)</f>
        <v>2</v>
      </c>
      <c r="E56" s="32">
        <f t="shared" si="22"/>
        <v>2</v>
      </c>
      <c r="F56" s="32">
        <f t="shared" si="22"/>
        <v>2</v>
      </c>
      <c r="G56" s="32">
        <f t="shared" si="22"/>
        <v>1</v>
      </c>
      <c r="H56" s="32">
        <f t="shared" si="22"/>
        <v>1</v>
      </c>
      <c r="I56" s="32">
        <f t="shared" si="22"/>
        <v>1</v>
      </c>
      <c r="J56" s="32">
        <f t="shared" si="22"/>
        <v>0</v>
      </c>
      <c r="K56" s="32">
        <f t="shared" si="22"/>
        <v>0</v>
      </c>
      <c r="L56" s="32">
        <f t="shared" si="22"/>
        <v>0</v>
      </c>
      <c r="M56" s="33">
        <f t="shared" si="22"/>
        <v>2</v>
      </c>
      <c r="N56" s="104"/>
      <c r="O56" s="104"/>
      <c r="P56" s="104"/>
    </row>
    <row r="57" spans="1:16" ht="15.75" thickBot="1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256" t="s">
        <v>146</v>
      </c>
      <c r="O57" s="256"/>
      <c r="P57" s="256"/>
    </row>
    <row r="58" spans="1:16" ht="27.75" customHeight="1" thickBot="1" x14ac:dyDescent="0.45">
      <c r="A58" s="351" t="s">
        <v>138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6"/>
      <c r="O58" s="104"/>
      <c r="P58" s="104"/>
    </row>
    <row r="59" spans="1:16" ht="15" customHeight="1" x14ac:dyDescent="0.25">
      <c r="A59" s="282" t="s">
        <v>135</v>
      </c>
      <c r="B59" s="368"/>
      <c r="C59" s="288"/>
      <c r="D59" s="343" t="s">
        <v>53</v>
      </c>
      <c r="E59" s="247" t="s">
        <v>54</v>
      </c>
      <c r="F59" s="249"/>
      <c r="G59" s="353" t="s">
        <v>55</v>
      </c>
      <c r="H59" s="380"/>
      <c r="I59" s="380"/>
      <c r="J59" s="380"/>
      <c r="K59" s="380"/>
      <c r="L59" s="380"/>
      <c r="M59" s="380"/>
      <c r="N59" s="381"/>
      <c r="O59" s="104"/>
      <c r="P59" s="104"/>
    </row>
    <row r="60" spans="1:16" ht="15" customHeight="1" x14ac:dyDescent="0.25">
      <c r="A60" s="284"/>
      <c r="B60" s="369"/>
      <c r="C60" s="289"/>
      <c r="D60" s="292"/>
      <c r="E60" s="240" t="s">
        <v>68</v>
      </c>
      <c r="F60" s="379" t="s">
        <v>69</v>
      </c>
      <c r="G60" s="241" t="s">
        <v>65</v>
      </c>
      <c r="H60" s="336" t="s">
        <v>66</v>
      </c>
      <c r="I60" s="375"/>
      <c r="J60" s="359"/>
      <c r="K60" s="335" t="s">
        <v>67</v>
      </c>
      <c r="L60" s="335"/>
      <c r="M60" s="335"/>
      <c r="N60" s="360"/>
      <c r="O60" s="104"/>
      <c r="P60" s="104"/>
    </row>
    <row r="61" spans="1:16" ht="90" customHeight="1" thickBot="1" x14ac:dyDescent="0.3">
      <c r="A61" s="286"/>
      <c r="B61" s="370"/>
      <c r="C61" s="290"/>
      <c r="D61" s="292"/>
      <c r="E61" s="240"/>
      <c r="F61" s="379"/>
      <c r="G61" s="239"/>
      <c r="H61" s="34" t="s">
        <v>94</v>
      </c>
      <c r="I61" s="34" t="s">
        <v>95</v>
      </c>
      <c r="J61" s="34" t="s">
        <v>89</v>
      </c>
      <c r="K61" s="35" t="s">
        <v>90</v>
      </c>
      <c r="L61" s="35" t="s">
        <v>91</v>
      </c>
      <c r="M61" s="35" t="s">
        <v>92</v>
      </c>
      <c r="N61" s="1" t="s">
        <v>93</v>
      </c>
      <c r="O61" s="104"/>
      <c r="P61" s="104"/>
    </row>
    <row r="62" spans="1:16" ht="16.5" thickBot="1" x14ac:dyDescent="0.3">
      <c r="A62" s="281"/>
      <c r="B62" s="281"/>
      <c r="C62" s="105"/>
      <c r="D62" s="2">
        <v>43</v>
      </c>
      <c r="E62" s="3">
        <v>44</v>
      </c>
      <c r="F62" s="3">
        <v>45</v>
      </c>
      <c r="G62" s="3">
        <v>46</v>
      </c>
      <c r="H62" s="3">
        <v>47</v>
      </c>
      <c r="I62" s="3">
        <v>48</v>
      </c>
      <c r="J62" s="3">
        <v>49</v>
      </c>
      <c r="K62" s="3">
        <v>50</v>
      </c>
      <c r="L62" s="3">
        <v>51</v>
      </c>
      <c r="M62" s="3">
        <v>52</v>
      </c>
      <c r="N62" s="4">
        <v>53</v>
      </c>
      <c r="O62" s="104"/>
      <c r="P62" s="104"/>
    </row>
    <row r="63" spans="1:16" x14ac:dyDescent="0.25">
      <c r="A63" s="274" t="s">
        <v>101</v>
      </c>
      <c r="B63" s="275"/>
      <c r="C63" s="63">
        <v>1</v>
      </c>
      <c r="D63" s="13">
        <v>0</v>
      </c>
      <c r="E63" s="14">
        <v>0</v>
      </c>
      <c r="F63" s="102">
        <f>SUM(H63:J63)</f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7">
        <v>0</v>
      </c>
      <c r="O63" s="104"/>
      <c r="P63" s="104"/>
    </row>
    <row r="64" spans="1:16" x14ac:dyDescent="0.25">
      <c r="A64" s="337" t="s">
        <v>102</v>
      </c>
      <c r="B64" s="338"/>
      <c r="C64" s="64">
        <v>2</v>
      </c>
      <c r="D64" s="18">
        <v>0</v>
      </c>
      <c r="E64" s="19">
        <v>0</v>
      </c>
      <c r="F64" s="69">
        <f t="shared" ref="F64:F68" si="23">SUM(H64:J64)</f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2">
        <v>0</v>
      </c>
      <c r="O64" s="104"/>
      <c r="P64" s="104"/>
    </row>
    <row r="65" spans="1:16" x14ac:dyDescent="0.25">
      <c r="A65" s="259" t="s">
        <v>103</v>
      </c>
      <c r="B65" s="260"/>
      <c r="C65" s="64">
        <v>3</v>
      </c>
      <c r="D65" s="18">
        <v>0</v>
      </c>
      <c r="E65" s="19">
        <v>0</v>
      </c>
      <c r="F65" s="69">
        <f t="shared" si="23"/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2">
        <v>0</v>
      </c>
      <c r="O65" s="104"/>
      <c r="P65" s="104"/>
    </row>
    <row r="66" spans="1:16" x14ac:dyDescent="0.25">
      <c r="A66" s="337" t="s">
        <v>102</v>
      </c>
      <c r="B66" s="338"/>
      <c r="C66" s="64">
        <v>4</v>
      </c>
      <c r="D66" s="18">
        <v>0</v>
      </c>
      <c r="E66" s="19">
        <v>0</v>
      </c>
      <c r="F66" s="69">
        <f t="shared" si="23"/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2">
        <v>0</v>
      </c>
      <c r="O66" s="104"/>
      <c r="P66" s="104"/>
    </row>
    <row r="67" spans="1:16" x14ac:dyDescent="0.25">
      <c r="A67" s="259" t="s">
        <v>104</v>
      </c>
      <c r="B67" s="260"/>
      <c r="C67" s="64">
        <v>5</v>
      </c>
      <c r="D67" s="18">
        <v>0</v>
      </c>
      <c r="E67" s="19">
        <v>0</v>
      </c>
      <c r="F67" s="69">
        <f t="shared" si="23"/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2">
        <v>0</v>
      </c>
      <c r="O67" s="104"/>
      <c r="P67" s="104"/>
    </row>
    <row r="68" spans="1:16" ht="15.75" thickBot="1" x14ac:dyDescent="0.3">
      <c r="A68" s="337" t="s">
        <v>102</v>
      </c>
      <c r="B68" s="338"/>
      <c r="C68" s="64">
        <v>6</v>
      </c>
      <c r="D68" s="116">
        <v>0</v>
      </c>
      <c r="E68" s="24">
        <v>0</v>
      </c>
      <c r="F68" s="103">
        <f t="shared" si="23"/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04"/>
      <c r="P68" s="104"/>
    </row>
    <row r="69" spans="1:16" x14ac:dyDescent="0.25">
      <c r="A69" s="339" t="s">
        <v>105</v>
      </c>
      <c r="B69" s="340"/>
      <c r="C69" s="57">
        <v>8</v>
      </c>
      <c r="D69" s="65">
        <f t="shared" ref="D69:N69" si="24">SUM(D63,D65,D67)</f>
        <v>0</v>
      </c>
      <c r="E69" s="29">
        <f t="shared" si="24"/>
        <v>0</v>
      </c>
      <c r="F69" s="29">
        <f>SUM(F63,F65,F67)</f>
        <v>0</v>
      </c>
      <c r="G69" s="29">
        <f t="shared" si="24"/>
        <v>0</v>
      </c>
      <c r="H69" s="29">
        <f t="shared" si="24"/>
        <v>0</v>
      </c>
      <c r="I69" s="29">
        <f t="shared" si="24"/>
        <v>0</v>
      </c>
      <c r="J69" s="29">
        <f t="shared" si="24"/>
        <v>0</v>
      </c>
      <c r="K69" s="29">
        <f t="shared" si="24"/>
        <v>0</v>
      </c>
      <c r="L69" s="29">
        <f t="shared" si="24"/>
        <v>0</v>
      </c>
      <c r="M69" s="29">
        <f t="shared" si="24"/>
        <v>0</v>
      </c>
      <c r="N69" s="66">
        <f t="shared" si="24"/>
        <v>0</v>
      </c>
      <c r="O69" s="104"/>
      <c r="P69" s="104"/>
    </row>
    <row r="70" spans="1:16" ht="15.75" thickBot="1" x14ac:dyDescent="0.3">
      <c r="A70" s="341" t="s">
        <v>102</v>
      </c>
      <c r="B70" s="342"/>
      <c r="C70" s="58">
        <v>9</v>
      </c>
      <c r="D70" s="31">
        <f t="shared" ref="D70:N70" si="25">SUM(D64,D66,D68)</f>
        <v>0</v>
      </c>
      <c r="E70" s="32">
        <f t="shared" si="25"/>
        <v>0</v>
      </c>
      <c r="F70" s="32">
        <f t="shared" si="25"/>
        <v>0</v>
      </c>
      <c r="G70" s="32">
        <f t="shared" si="25"/>
        <v>0</v>
      </c>
      <c r="H70" s="32">
        <f t="shared" si="25"/>
        <v>0</v>
      </c>
      <c r="I70" s="32">
        <f t="shared" si="25"/>
        <v>0</v>
      </c>
      <c r="J70" s="32">
        <f t="shared" si="25"/>
        <v>0</v>
      </c>
      <c r="K70" s="32">
        <f t="shared" si="25"/>
        <v>0</v>
      </c>
      <c r="L70" s="32">
        <f t="shared" si="25"/>
        <v>0</v>
      </c>
      <c r="M70" s="32">
        <f t="shared" si="25"/>
        <v>0</v>
      </c>
      <c r="N70" s="33">
        <f t="shared" si="25"/>
        <v>0</v>
      </c>
      <c r="O70" s="104"/>
      <c r="P70" s="104"/>
    </row>
    <row r="71" spans="1:16" ht="15.75" thickBot="1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16" ht="30.75" customHeight="1" thickBot="1" x14ac:dyDescent="0.3">
      <c r="A72" s="390" t="s">
        <v>141</v>
      </c>
      <c r="B72" s="391"/>
      <c r="C72" s="391"/>
      <c r="D72" s="391"/>
      <c r="E72" s="391"/>
      <c r="F72" s="391"/>
      <c r="G72" s="391"/>
      <c r="H72" s="392"/>
      <c r="I72" s="104"/>
      <c r="J72" s="104"/>
      <c r="K72" s="104"/>
      <c r="L72" s="104"/>
      <c r="M72" s="104"/>
      <c r="N72" s="104"/>
      <c r="O72" s="104"/>
      <c r="P72" s="104"/>
    </row>
    <row r="73" spans="1:16" x14ac:dyDescent="0.25">
      <c r="A73" s="345" t="s">
        <v>135</v>
      </c>
      <c r="B73" s="346"/>
      <c r="C73" s="387"/>
      <c r="D73" s="393" t="s">
        <v>140</v>
      </c>
      <c r="E73" s="344" t="s">
        <v>67</v>
      </c>
      <c r="F73" s="344"/>
      <c r="G73" s="344"/>
      <c r="H73" s="358"/>
      <c r="I73" s="104"/>
      <c r="J73" s="104"/>
      <c r="K73" s="104"/>
      <c r="L73" s="104"/>
      <c r="M73" s="104"/>
      <c r="N73" s="104"/>
      <c r="O73" s="104"/>
      <c r="P73" s="104"/>
    </row>
    <row r="74" spans="1:16" ht="32.25" customHeight="1" x14ac:dyDescent="0.25">
      <c r="A74" s="347"/>
      <c r="B74" s="348"/>
      <c r="C74" s="388"/>
      <c r="D74" s="394"/>
      <c r="E74" s="379" t="s">
        <v>90</v>
      </c>
      <c r="F74" s="379" t="s">
        <v>91</v>
      </c>
      <c r="G74" s="379" t="s">
        <v>92</v>
      </c>
      <c r="H74" s="397" t="s">
        <v>93</v>
      </c>
      <c r="I74" s="104"/>
      <c r="J74" s="104"/>
      <c r="K74" s="104"/>
      <c r="L74" s="104"/>
      <c r="M74" s="104"/>
      <c r="N74" s="104"/>
      <c r="O74" s="104"/>
      <c r="P74" s="104"/>
    </row>
    <row r="75" spans="1:16" ht="33" customHeight="1" thickBot="1" x14ac:dyDescent="0.3">
      <c r="A75" s="349"/>
      <c r="B75" s="350"/>
      <c r="C75" s="389"/>
      <c r="D75" s="395"/>
      <c r="E75" s="396"/>
      <c r="F75" s="396"/>
      <c r="G75" s="396"/>
      <c r="H75" s="398"/>
      <c r="I75" s="104"/>
      <c r="J75" s="104"/>
      <c r="K75" s="104"/>
      <c r="L75" s="104"/>
      <c r="M75" s="104"/>
      <c r="N75" s="104"/>
      <c r="O75" s="104"/>
      <c r="P75" s="104"/>
    </row>
    <row r="76" spans="1:16" ht="16.5" thickBot="1" x14ac:dyDescent="0.3">
      <c r="A76" s="280"/>
      <c r="B76" s="281"/>
      <c r="C76" s="109"/>
      <c r="D76" s="110">
        <v>54</v>
      </c>
      <c r="E76" s="111">
        <v>55</v>
      </c>
      <c r="F76" s="111">
        <v>56</v>
      </c>
      <c r="G76" s="111">
        <v>57</v>
      </c>
      <c r="H76" s="112">
        <v>58</v>
      </c>
      <c r="I76" s="104"/>
      <c r="J76" s="104"/>
      <c r="K76" s="104"/>
      <c r="L76" s="104"/>
      <c r="M76" s="104"/>
      <c r="N76" s="104"/>
      <c r="O76" s="104"/>
      <c r="P76" s="104"/>
    </row>
    <row r="77" spans="1:16" x14ac:dyDescent="0.25">
      <c r="A77" s="274" t="s">
        <v>101</v>
      </c>
      <c r="B77" s="275"/>
      <c r="C77" s="63">
        <v>1</v>
      </c>
      <c r="D77" s="113">
        <f>SUM(E77:H77)</f>
        <v>10</v>
      </c>
      <c r="E77" s="114">
        <v>0</v>
      </c>
      <c r="F77" s="114">
        <v>3</v>
      </c>
      <c r="G77" s="114">
        <v>3</v>
      </c>
      <c r="H77" s="115">
        <v>4</v>
      </c>
      <c r="I77" s="104"/>
      <c r="J77" s="104"/>
      <c r="K77" s="104"/>
      <c r="L77" s="104"/>
      <c r="M77" s="104"/>
      <c r="N77" s="104"/>
      <c r="O77" s="104"/>
      <c r="P77" s="104"/>
    </row>
    <row r="78" spans="1:16" x14ac:dyDescent="0.25">
      <c r="A78" s="337" t="s">
        <v>102</v>
      </c>
      <c r="B78" s="338"/>
      <c r="C78" s="64">
        <v>2</v>
      </c>
      <c r="D78" s="98">
        <f t="shared" ref="D78:D82" si="26">SUM(E78:H78)</f>
        <v>10</v>
      </c>
      <c r="E78" s="19">
        <v>0</v>
      </c>
      <c r="F78" s="19">
        <v>3</v>
      </c>
      <c r="G78" s="19">
        <v>3</v>
      </c>
      <c r="H78" s="22">
        <v>4</v>
      </c>
      <c r="I78" s="104"/>
      <c r="J78" s="104"/>
      <c r="K78" s="104"/>
      <c r="L78" s="104"/>
      <c r="M78" s="104"/>
      <c r="N78" s="104"/>
      <c r="O78" s="104"/>
      <c r="P78" s="104"/>
    </row>
    <row r="79" spans="1:16" x14ac:dyDescent="0.25">
      <c r="A79" s="259" t="s">
        <v>103</v>
      </c>
      <c r="B79" s="260"/>
      <c r="C79" s="64">
        <v>3</v>
      </c>
      <c r="D79" s="98">
        <f t="shared" si="26"/>
        <v>0</v>
      </c>
      <c r="E79" s="19">
        <v>0</v>
      </c>
      <c r="F79" s="19">
        <v>0</v>
      </c>
      <c r="G79" s="19">
        <v>0</v>
      </c>
      <c r="H79" s="22">
        <v>0</v>
      </c>
      <c r="I79" s="104"/>
      <c r="J79" s="104"/>
      <c r="K79" s="104"/>
      <c r="L79" s="104"/>
      <c r="M79" s="104"/>
      <c r="N79" s="104"/>
      <c r="O79" s="104"/>
      <c r="P79" s="104"/>
    </row>
    <row r="80" spans="1:16" ht="15" customHeight="1" x14ac:dyDescent="0.25">
      <c r="A80" s="337" t="s">
        <v>102</v>
      </c>
      <c r="B80" s="338"/>
      <c r="C80" s="64">
        <v>4</v>
      </c>
      <c r="D80" s="98">
        <f t="shared" si="26"/>
        <v>0</v>
      </c>
      <c r="E80" s="19">
        <v>0</v>
      </c>
      <c r="F80" s="19">
        <v>0</v>
      </c>
      <c r="G80" s="19">
        <v>0</v>
      </c>
      <c r="H80" s="22">
        <v>0</v>
      </c>
      <c r="I80" s="386" t="s">
        <v>231</v>
      </c>
      <c r="J80" s="272"/>
      <c r="K80" s="272"/>
      <c r="L80" s="272"/>
      <c r="M80" s="273" t="s">
        <v>158</v>
      </c>
      <c r="N80" s="273"/>
      <c r="O80" s="273"/>
      <c r="P80" s="273"/>
    </row>
    <row r="81" spans="1:16" x14ac:dyDescent="0.25">
      <c r="A81" s="259" t="s">
        <v>104</v>
      </c>
      <c r="B81" s="260"/>
      <c r="C81" s="64">
        <v>5</v>
      </c>
      <c r="D81" s="98">
        <f t="shared" si="26"/>
        <v>0</v>
      </c>
      <c r="E81" s="19">
        <v>0</v>
      </c>
      <c r="F81" s="19">
        <v>0</v>
      </c>
      <c r="G81" s="19">
        <v>0</v>
      </c>
      <c r="H81" s="22">
        <v>0</v>
      </c>
      <c r="I81" s="386"/>
      <c r="J81" s="272"/>
      <c r="K81" s="272"/>
      <c r="L81" s="272"/>
      <c r="M81" s="273"/>
      <c r="N81" s="273"/>
      <c r="O81" s="273"/>
      <c r="P81" s="273"/>
    </row>
    <row r="82" spans="1:16" ht="15.75" thickBot="1" x14ac:dyDescent="0.3">
      <c r="A82" s="337" t="s">
        <v>102</v>
      </c>
      <c r="B82" s="338"/>
      <c r="C82" s="64">
        <v>6</v>
      </c>
      <c r="D82" s="98">
        <f t="shared" si="26"/>
        <v>0</v>
      </c>
      <c r="E82" s="23">
        <v>0</v>
      </c>
      <c r="F82" s="23">
        <v>0</v>
      </c>
      <c r="G82" s="23">
        <v>0</v>
      </c>
      <c r="H82" s="26">
        <v>0</v>
      </c>
      <c r="I82" s="386"/>
      <c r="J82" s="272"/>
      <c r="K82" s="272"/>
      <c r="L82" s="272"/>
      <c r="M82" s="273"/>
      <c r="N82" s="273"/>
      <c r="O82" s="273"/>
      <c r="P82" s="273"/>
    </row>
    <row r="83" spans="1:16" x14ac:dyDescent="0.25">
      <c r="A83" s="339" t="s">
        <v>105</v>
      </c>
      <c r="B83" s="340"/>
      <c r="C83" s="57">
        <v>7</v>
      </c>
      <c r="D83" s="27">
        <f>SUM(D77,D79,D81)</f>
        <v>10</v>
      </c>
      <c r="E83" s="28">
        <f t="shared" ref="E83:H83" si="27">SUM(E77,E79,E81)</f>
        <v>0</v>
      </c>
      <c r="F83" s="28">
        <f t="shared" si="27"/>
        <v>3</v>
      </c>
      <c r="G83" s="28">
        <f t="shared" si="27"/>
        <v>3</v>
      </c>
      <c r="H83" s="30">
        <f t="shared" si="27"/>
        <v>4</v>
      </c>
      <c r="I83" s="386"/>
      <c r="J83" s="272"/>
      <c r="K83" s="272"/>
      <c r="L83" s="272"/>
      <c r="M83" s="273"/>
      <c r="N83" s="273"/>
      <c r="O83" s="273"/>
      <c r="P83" s="273"/>
    </row>
    <row r="84" spans="1:16" ht="15.75" thickBot="1" x14ac:dyDescent="0.3">
      <c r="A84" s="341" t="s">
        <v>102</v>
      </c>
      <c r="B84" s="342"/>
      <c r="C84" s="58">
        <v>8</v>
      </c>
      <c r="D84" s="31">
        <f t="shared" ref="D84:H84" si="28">SUM(D78,D80,D82)</f>
        <v>10</v>
      </c>
      <c r="E84" s="32">
        <f t="shared" si="28"/>
        <v>0</v>
      </c>
      <c r="F84" s="32">
        <f t="shared" si="28"/>
        <v>3</v>
      </c>
      <c r="G84" s="32">
        <f t="shared" si="28"/>
        <v>3</v>
      </c>
      <c r="H84" s="33">
        <f t="shared" si="28"/>
        <v>4</v>
      </c>
      <c r="I84" s="104"/>
      <c r="J84" s="104"/>
      <c r="K84" s="104"/>
      <c r="L84" s="104"/>
      <c r="M84" s="256" t="s">
        <v>159</v>
      </c>
      <c r="N84" s="256"/>
      <c r="O84" s="256"/>
      <c r="P84" s="256"/>
    </row>
  </sheetData>
  <sheetProtection password="C476" sheet="1" objects="1" scenarios="1"/>
  <mergeCells count="120">
    <mergeCell ref="N1:P1"/>
    <mergeCell ref="N29:P29"/>
    <mergeCell ref="N57:P57"/>
    <mergeCell ref="M80:P83"/>
    <mergeCell ref="A82:B82"/>
    <mergeCell ref="A83:B83"/>
    <mergeCell ref="A84:B84"/>
    <mergeCell ref="D73:D75"/>
    <mergeCell ref="E73:H73"/>
    <mergeCell ref="E74:E75"/>
    <mergeCell ref="F74:F75"/>
    <mergeCell ref="G74:G75"/>
    <mergeCell ref="H74:H75"/>
    <mergeCell ref="A76:B76"/>
    <mergeCell ref="A77:B77"/>
    <mergeCell ref="A78:B78"/>
    <mergeCell ref="A79:B79"/>
    <mergeCell ref="A80:B80"/>
    <mergeCell ref="A81:B81"/>
    <mergeCell ref="F60:F61"/>
    <mergeCell ref="G60:G61"/>
    <mergeCell ref="A62:B62"/>
    <mergeCell ref="A63:B63"/>
    <mergeCell ref="M84:P84"/>
    <mergeCell ref="I80:L83"/>
    <mergeCell ref="A73:B75"/>
    <mergeCell ref="C73:C75"/>
    <mergeCell ref="A72:H72"/>
    <mergeCell ref="A69:B69"/>
    <mergeCell ref="A70:B70"/>
    <mergeCell ref="A64:B64"/>
    <mergeCell ref="A65:B65"/>
    <mergeCell ref="A66:B66"/>
    <mergeCell ref="A67:B67"/>
    <mergeCell ref="A68:B68"/>
    <mergeCell ref="A49:B49"/>
    <mergeCell ref="A50:B50"/>
    <mergeCell ref="A51:B51"/>
    <mergeCell ref="A52:B52"/>
    <mergeCell ref="H60:J60"/>
    <mergeCell ref="K60:N60"/>
    <mergeCell ref="A53:B53"/>
    <mergeCell ref="A54:B54"/>
    <mergeCell ref="C31:C33"/>
    <mergeCell ref="G46:G47"/>
    <mergeCell ref="H46:I46"/>
    <mergeCell ref="J46:M46"/>
    <mergeCell ref="A55:B55"/>
    <mergeCell ref="A58:N58"/>
    <mergeCell ref="A59:B61"/>
    <mergeCell ref="C59:C61"/>
    <mergeCell ref="D59:D61"/>
    <mergeCell ref="E59:F59"/>
    <mergeCell ref="G59:N59"/>
    <mergeCell ref="E60:E61"/>
    <mergeCell ref="A56:B56"/>
    <mergeCell ref="A38:B38"/>
    <mergeCell ref="A40:B40"/>
    <mergeCell ref="A48:B48"/>
    <mergeCell ref="C45:C47"/>
    <mergeCell ref="A31:B33"/>
    <mergeCell ref="D31:D33"/>
    <mergeCell ref="E31:F31"/>
    <mergeCell ref="G31:P31"/>
    <mergeCell ref="E32:E33"/>
    <mergeCell ref="F32:F33"/>
    <mergeCell ref="G32:G33"/>
    <mergeCell ref="H32:L32"/>
    <mergeCell ref="M32:P32"/>
    <mergeCell ref="A41:B41"/>
    <mergeCell ref="A42:B42"/>
    <mergeCell ref="A45:B47"/>
    <mergeCell ref="A44:M44"/>
    <mergeCell ref="D45:D47"/>
    <mergeCell ref="E45:F45"/>
    <mergeCell ref="G45:M45"/>
    <mergeCell ref="E46:E47"/>
    <mergeCell ref="F46:F47"/>
    <mergeCell ref="A16:K16"/>
    <mergeCell ref="A35:B35"/>
    <mergeCell ref="A36:B36"/>
    <mergeCell ref="D17:D19"/>
    <mergeCell ref="E17:E19"/>
    <mergeCell ref="F17:K17"/>
    <mergeCell ref="F18:G18"/>
    <mergeCell ref="H18:K18"/>
    <mergeCell ref="A25:B25"/>
    <mergeCell ref="A26:B26"/>
    <mergeCell ref="A27:B27"/>
    <mergeCell ref="A28:B28"/>
    <mergeCell ref="C17:C19"/>
    <mergeCell ref="A17:B19"/>
    <mergeCell ref="A20:B20"/>
    <mergeCell ref="A21:B21"/>
    <mergeCell ref="A22:B22"/>
    <mergeCell ref="A23:B23"/>
    <mergeCell ref="A24:B24"/>
    <mergeCell ref="A30:P30"/>
    <mergeCell ref="P2:P6"/>
    <mergeCell ref="H4:J4"/>
    <mergeCell ref="K4:N4"/>
    <mergeCell ref="A12:B12"/>
    <mergeCell ref="A13:B13"/>
    <mergeCell ref="A14:B14"/>
    <mergeCell ref="D3:D5"/>
    <mergeCell ref="E3:F3"/>
    <mergeCell ref="A3:B5"/>
    <mergeCell ref="A6:B6"/>
    <mergeCell ref="A7:B7"/>
    <mergeCell ref="A8:B8"/>
    <mergeCell ref="A9:B9"/>
    <mergeCell ref="A10:B10"/>
    <mergeCell ref="A11:B11"/>
    <mergeCell ref="C3:C5"/>
    <mergeCell ref="A2:N2"/>
    <mergeCell ref="G3:N3"/>
    <mergeCell ref="E4:E5"/>
    <mergeCell ref="F4:F5"/>
    <mergeCell ref="G4:G5"/>
    <mergeCell ref="O2:O6"/>
  </mergeCells>
  <pageMargins left="0.7" right="0.7" top="0.75" bottom="0.75" header="0.3" footer="0.3"/>
  <pageSetup paperSize="9" scale="80" orientation="landscape" r:id="rId1"/>
  <rowBreaks count="2" manualBreakCount="2">
    <brk id="28" max="16383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U35"/>
  <sheetViews>
    <sheetView view="pageBreakPreview" zoomScale="85" zoomScaleNormal="100" zoomScaleSheetLayoutView="85" workbookViewId="0">
      <selection activeCell="X24" sqref="X24"/>
    </sheetView>
  </sheetViews>
  <sheetFormatPr defaultRowHeight="15" x14ac:dyDescent="0.25"/>
  <cols>
    <col min="2" max="2" width="28.5703125" customWidth="1"/>
    <col min="3" max="3" width="3.7109375" customWidth="1"/>
  </cols>
  <sheetData>
    <row r="1" spans="1:20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56" t="s">
        <v>148</v>
      </c>
      <c r="R1" s="256"/>
      <c r="S1" s="256"/>
      <c r="T1" s="104"/>
    </row>
    <row r="2" spans="1:20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1.75" customHeight="1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25.5" customHeight="1" thickBot="1" x14ac:dyDescent="0.4">
      <c r="A4" s="282" t="s">
        <v>135</v>
      </c>
      <c r="B4" s="283"/>
      <c r="C4" s="288" t="s">
        <v>0</v>
      </c>
      <c r="D4" s="413" t="s">
        <v>147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5"/>
    </row>
    <row r="5" spans="1:20" ht="15" customHeight="1" x14ac:dyDescent="0.25">
      <c r="A5" s="284"/>
      <c r="B5" s="285"/>
      <c r="C5" s="289"/>
      <c r="D5" s="417" t="s">
        <v>1</v>
      </c>
      <c r="E5" s="421" t="s">
        <v>2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2"/>
    </row>
    <row r="6" spans="1:20" ht="15" customHeight="1" x14ac:dyDescent="0.25">
      <c r="A6" s="284"/>
      <c r="B6" s="285"/>
      <c r="C6" s="289"/>
      <c r="D6" s="418"/>
      <c r="E6" s="402" t="s">
        <v>3</v>
      </c>
      <c r="F6" s="403"/>
      <c r="G6" s="403"/>
      <c r="H6" s="403"/>
      <c r="I6" s="403"/>
      <c r="J6" s="403"/>
      <c r="K6" s="403"/>
      <c r="L6" s="403"/>
      <c r="M6" s="403"/>
      <c r="N6" s="404"/>
      <c r="O6" s="399" t="s">
        <v>4</v>
      </c>
      <c r="P6" s="402" t="s">
        <v>5</v>
      </c>
      <c r="Q6" s="403"/>
      <c r="R6" s="403"/>
      <c r="S6" s="404"/>
      <c r="T6" s="408" t="s">
        <v>6</v>
      </c>
    </row>
    <row r="7" spans="1:20" ht="15" customHeight="1" x14ac:dyDescent="0.25">
      <c r="A7" s="284"/>
      <c r="B7" s="285"/>
      <c r="C7" s="289"/>
      <c r="D7" s="419"/>
      <c r="E7" s="405"/>
      <c r="F7" s="406"/>
      <c r="G7" s="406"/>
      <c r="H7" s="406"/>
      <c r="I7" s="406"/>
      <c r="J7" s="406"/>
      <c r="K7" s="406"/>
      <c r="L7" s="406"/>
      <c r="M7" s="406"/>
      <c r="N7" s="407"/>
      <c r="O7" s="400"/>
      <c r="P7" s="405"/>
      <c r="Q7" s="406"/>
      <c r="R7" s="406"/>
      <c r="S7" s="407"/>
      <c r="T7" s="409"/>
    </row>
    <row r="8" spans="1:20" ht="15" customHeight="1" x14ac:dyDescent="0.25">
      <c r="A8" s="284"/>
      <c r="B8" s="285"/>
      <c r="C8" s="289"/>
      <c r="D8" s="419"/>
      <c r="E8" s="411" t="s">
        <v>7</v>
      </c>
      <c r="F8" s="412" t="s">
        <v>8</v>
      </c>
      <c r="G8" s="412"/>
      <c r="H8" s="412"/>
      <c r="I8" s="412"/>
      <c r="J8" s="412"/>
      <c r="K8" s="412"/>
      <c r="L8" s="412"/>
      <c r="M8" s="412"/>
      <c r="N8" s="412"/>
      <c r="O8" s="400"/>
      <c r="P8" s="411" t="s">
        <v>9</v>
      </c>
      <c r="Q8" s="411" t="s">
        <v>10</v>
      </c>
      <c r="R8" s="411" t="s">
        <v>11</v>
      </c>
      <c r="S8" s="411" t="s">
        <v>12</v>
      </c>
      <c r="T8" s="409"/>
    </row>
    <row r="9" spans="1:20" ht="15" customHeight="1" x14ac:dyDescent="0.25">
      <c r="A9" s="284"/>
      <c r="B9" s="285"/>
      <c r="C9" s="289"/>
      <c r="D9" s="419"/>
      <c r="E9" s="411"/>
      <c r="F9" s="416" t="s">
        <v>41</v>
      </c>
      <c r="G9" s="416"/>
      <c r="H9" s="416"/>
      <c r="I9" s="416"/>
      <c r="J9" s="416"/>
      <c r="K9" s="416"/>
      <c r="L9" s="416"/>
      <c r="M9" s="416"/>
      <c r="N9" s="411" t="s">
        <v>42</v>
      </c>
      <c r="O9" s="400"/>
      <c r="P9" s="411"/>
      <c r="Q9" s="411"/>
      <c r="R9" s="411"/>
      <c r="S9" s="411"/>
      <c r="T9" s="409"/>
    </row>
    <row r="10" spans="1:20" ht="15" customHeight="1" x14ac:dyDescent="0.25">
      <c r="A10" s="284"/>
      <c r="B10" s="285"/>
      <c r="C10" s="289"/>
      <c r="D10" s="420"/>
      <c r="E10" s="411"/>
      <c r="F10" s="416" t="s">
        <v>56</v>
      </c>
      <c r="G10" s="416" t="s">
        <v>8</v>
      </c>
      <c r="H10" s="416"/>
      <c r="I10" s="416"/>
      <c r="J10" s="416"/>
      <c r="K10" s="416"/>
      <c r="L10" s="416"/>
      <c r="M10" s="416"/>
      <c r="N10" s="411"/>
      <c r="O10" s="400"/>
      <c r="P10" s="411"/>
      <c r="Q10" s="411"/>
      <c r="R10" s="411"/>
      <c r="S10" s="411"/>
      <c r="T10" s="409"/>
    </row>
    <row r="11" spans="1:20" ht="15" customHeight="1" x14ac:dyDescent="0.25">
      <c r="A11" s="284"/>
      <c r="B11" s="285"/>
      <c r="C11" s="289"/>
      <c r="D11" s="420"/>
      <c r="E11" s="411"/>
      <c r="F11" s="416"/>
      <c r="G11" s="416" t="s">
        <v>70</v>
      </c>
      <c r="H11" s="416" t="s">
        <v>71</v>
      </c>
      <c r="I11" s="416"/>
      <c r="J11" s="416"/>
      <c r="K11" s="416"/>
      <c r="L11" s="416"/>
      <c r="M11" s="416" t="s">
        <v>72</v>
      </c>
      <c r="N11" s="411"/>
      <c r="O11" s="400"/>
      <c r="P11" s="411"/>
      <c r="Q11" s="411"/>
      <c r="R11" s="411"/>
      <c r="S11" s="411"/>
      <c r="T11" s="409"/>
    </row>
    <row r="12" spans="1:20" ht="102.75" thickBot="1" x14ac:dyDescent="0.3">
      <c r="A12" s="286"/>
      <c r="B12" s="287"/>
      <c r="C12" s="290"/>
      <c r="D12" s="420"/>
      <c r="E12" s="411"/>
      <c r="F12" s="416"/>
      <c r="G12" s="416"/>
      <c r="H12" s="37" t="s">
        <v>96</v>
      </c>
      <c r="I12" s="37" t="s">
        <v>97</v>
      </c>
      <c r="J12" s="37" t="s">
        <v>98</v>
      </c>
      <c r="K12" s="37" t="s">
        <v>99</v>
      </c>
      <c r="L12" s="37" t="s">
        <v>100</v>
      </c>
      <c r="M12" s="416"/>
      <c r="N12" s="411"/>
      <c r="O12" s="401"/>
      <c r="P12" s="411"/>
      <c r="Q12" s="411"/>
      <c r="R12" s="411"/>
      <c r="S12" s="411"/>
      <c r="T12" s="410"/>
    </row>
    <row r="13" spans="1:20" ht="16.5" thickBot="1" x14ac:dyDescent="0.3">
      <c r="A13" s="281"/>
      <c r="B13" s="281"/>
      <c r="C13" s="105"/>
      <c r="D13" s="10">
        <v>1</v>
      </c>
      <c r="E13" s="11">
        <v>2</v>
      </c>
      <c r="F13" s="11">
        <v>3</v>
      </c>
      <c r="G13" s="11">
        <v>4</v>
      </c>
      <c r="H13" s="11">
        <v>5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1">
        <v>13</v>
      </c>
      <c r="Q13" s="11">
        <v>14</v>
      </c>
      <c r="R13" s="11">
        <v>15</v>
      </c>
      <c r="S13" s="11">
        <v>16</v>
      </c>
      <c r="T13" s="12">
        <v>17</v>
      </c>
    </row>
    <row r="14" spans="1:20" x14ac:dyDescent="0.25">
      <c r="A14" s="274" t="s">
        <v>101</v>
      </c>
      <c r="B14" s="275"/>
      <c r="C14" s="63">
        <v>1</v>
      </c>
      <c r="D14" s="96">
        <f>SUM(E14,O14,T14)</f>
        <v>11980</v>
      </c>
      <c r="E14" s="97">
        <f>SUM(F14,N14)</f>
        <v>10494.6</v>
      </c>
      <c r="F14" s="97">
        <f>SUM(G14,M14)</f>
        <v>10494.6</v>
      </c>
      <c r="G14" s="97">
        <f>SUM(H14:L14)</f>
        <v>10436.5</v>
      </c>
      <c r="H14" s="15">
        <v>10436.5</v>
      </c>
      <c r="I14" s="15">
        <v>0</v>
      </c>
      <c r="J14" s="15" t="s">
        <v>237</v>
      </c>
      <c r="K14" s="15">
        <v>0</v>
      </c>
      <c r="L14" s="15">
        <v>0</v>
      </c>
      <c r="M14" s="15">
        <v>58.1</v>
      </c>
      <c r="N14" s="15">
        <v>0</v>
      </c>
      <c r="O14" s="97">
        <f>SUM(P14:S14)</f>
        <v>1485.4</v>
      </c>
      <c r="P14" s="15">
        <v>1485.4</v>
      </c>
      <c r="Q14" s="15">
        <v>0</v>
      </c>
      <c r="R14" s="15">
        <v>0</v>
      </c>
      <c r="S14" s="15">
        <v>0</v>
      </c>
      <c r="T14" s="16">
        <v>0</v>
      </c>
    </row>
    <row r="15" spans="1:20" x14ac:dyDescent="0.25">
      <c r="A15" s="337" t="s">
        <v>102</v>
      </c>
      <c r="B15" s="338"/>
      <c r="C15" s="64">
        <v>2</v>
      </c>
      <c r="D15" s="98">
        <f t="shared" ref="D15:D19" si="0">SUM(E15,O15,T15)</f>
        <v>11980</v>
      </c>
      <c r="E15" s="99">
        <f t="shared" ref="E15:E19" si="1">SUM(F15,N15)</f>
        <v>10494.6</v>
      </c>
      <c r="F15" s="99">
        <f t="shared" ref="F15:F19" si="2">SUM(G15,M15)</f>
        <v>10494.6</v>
      </c>
      <c r="G15" s="99">
        <f t="shared" ref="G15:G19" si="3">SUM(H15:L15)</f>
        <v>10436.5</v>
      </c>
      <c r="H15" s="20">
        <v>10436.5</v>
      </c>
      <c r="I15" s="20">
        <v>0</v>
      </c>
      <c r="J15" s="20" t="s">
        <v>237</v>
      </c>
      <c r="K15" s="20">
        <v>0</v>
      </c>
      <c r="L15" s="20">
        <v>0</v>
      </c>
      <c r="M15" s="20">
        <v>58.1</v>
      </c>
      <c r="N15" s="20">
        <v>0</v>
      </c>
      <c r="O15" s="99">
        <f t="shared" ref="O15:O19" si="4">SUM(P15:S15)</f>
        <v>1485.4</v>
      </c>
      <c r="P15" s="20">
        <v>1485.4</v>
      </c>
      <c r="Q15" s="20">
        <v>0</v>
      </c>
      <c r="R15" s="20">
        <v>0</v>
      </c>
      <c r="S15" s="20">
        <v>0</v>
      </c>
      <c r="T15" s="21">
        <v>0</v>
      </c>
    </row>
    <row r="16" spans="1:20" x14ac:dyDescent="0.25">
      <c r="A16" s="259" t="s">
        <v>103</v>
      </c>
      <c r="B16" s="260"/>
      <c r="C16" s="64">
        <v>3</v>
      </c>
      <c r="D16" s="98">
        <f t="shared" si="0"/>
        <v>0</v>
      </c>
      <c r="E16" s="99">
        <f t="shared" si="1"/>
        <v>0</v>
      </c>
      <c r="F16" s="99">
        <f t="shared" si="2"/>
        <v>0</v>
      </c>
      <c r="G16" s="99">
        <f t="shared" si="3"/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99">
        <f t="shared" si="4"/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</row>
    <row r="17" spans="1:21" x14ac:dyDescent="0.25">
      <c r="A17" s="337" t="s">
        <v>102</v>
      </c>
      <c r="B17" s="338"/>
      <c r="C17" s="64">
        <v>4</v>
      </c>
      <c r="D17" s="98">
        <f t="shared" si="0"/>
        <v>0</v>
      </c>
      <c r="E17" s="99">
        <f t="shared" si="1"/>
        <v>0</v>
      </c>
      <c r="F17" s="99">
        <f t="shared" si="2"/>
        <v>0</v>
      </c>
      <c r="G17" s="99">
        <f t="shared" si="3"/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99">
        <f t="shared" si="4"/>
        <v>0</v>
      </c>
      <c r="P17" s="20">
        <v>0</v>
      </c>
      <c r="Q17" s="20">
        <v>0</v>
      </c>
      <c r="R17" s="20">
        <v>0</v>
      </c>
      <c r="S17" s="20">
        <v>0</v>
      </c>
      <c r="T17" s="21">
        <v>0</v>
      </c>
    </row>
    <row r="18" spans="1:21" x14ac:dyDescent="0.25">
      <c r="A18" s="259" t="s">
        <v>104</v>
      </c>
      <c r="B18" s="260"/>
      <c r="C18" s="64">
        <v>5</v>
      </c>
      <c r="D18" s="98">
        <f t="shared" si="0"/>
        <v>0</v>
      </c>
      <c r="E18" s="99">
        <f t="shared" si="1"/>
        <v>0</v>
      </c>
      <c r="F18" s="99">
        <f t="shared" si="2"/>
        <v>0</v>
      </c>
      <c r="G18" s="99">
        <f t="shared" si="3"/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99">
        <f t="shared" si="4"/>
        <v>0</v>
      </c>
      <c r="P18" s="19">
        <v>0</v>
      </c>
      <c r="Q18" s="19">
        <v>0</v>
      </c>
      <c r="R18" s="19">
        <v>0</v>
      </c>
      <c r="S18" s="19">
        <v>0</v>
      </c>
      <c r="T18" s="22">
        <v>0</v>
      </c>
    </row>
    <row r="19" spans="1:21" ht="15.75" thickBot="1" x14ac:dyDescent="0.3">
      <c r="A19" s="337" t="s">
        <v>102</v>
      </c>
      <c r="B19" s="338"/>
      <c r="C19" s="64">
        <v>6</v>
      </c>
      <c r="D19" s="100">
        <f t="shared" si="0"/>
        <v>0</v>
      </c>
      <c r="E19" s="101">
        <f t="shared" si="1"/>
        <v>0</v>
      </c>
      <c r="F19" s="101">
        <f t="shared" si="2"/>
        <v>0</v>
      </c>
      <c r="G19" s="101">
        <f t="shared" si="3"/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01">
        <f t="shared" si="4"/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1" x14ac:dyDescent="0.25">
      <c r="A20" s="339" t="s">
        <v>105</v>
      </c>
      <c r="B20" s="340"/>
      <c r="C20" s="41">
        <v>7</v>
      </c>
      <c r="D20" s="29">
        <f>SUM(D14,D16,D18)</f>
        <v>11980</v>
      </c>
      <c r="E20" s="29">
        <f t="shared" ref="E20:T20" si="5">SUM(E14,E16,E18)</f>
        <v>10494.6</v>
      </c>
      <c r="F20" s="29">
        <f t="shared" si="5"/>
        <v>10494.6</v>
      </c>
      <c r="G20" s="29">
        <f t="shared" si="5"/>
        <v>10436.5</v>
      </c>
      <c r="H20" s="29">
        <f t="shared" si="5"/>
        <v>10436.5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58.1</v>
      </c>
      <c r="N20" s="29">
        <f t="shared" si="5"/>
        <v>0</v>
      </c>
      <c r="O20" s="29">
        <f t="shared" si="5"/>
        <v>1485.4</v>
      </c>
      <c r="P20" s="29">
        <f t="shared" si="5"/>
        <v>1485.4</v>
      </c>
      <c r="Q20" s="29">
        <f t="shared" si="5"/>
        <v>0</v>
      </c>
      <c r="R20" s="29">
        <f t="shared" si="5"/>
        <v>0</v>
      </c>
      <c r="S20" s="29">
        <f t="shared" si="5"/>
        <v>0</v>
      </c>
      <c r="T20" s="29">
        <f t="shared" si="5"/>
        <v>0</v>
      </c>
    </row>
    <row r="21" spans="1:21" ht="15.75" thickBot="1" x14ac:dyDescent="0.3">
      <c r="A21" s="341" t="s">
        <v>102</v>
      </c>
      <c r="B21" s="342"/>
      <c r="C21" s="42">
        <v>8</v>
      </c>
      <c r="D21" s="32">
        <f>SUM(D15,D17,D19)</f>
        <v>11980</v>
      </c>
      <c r="E21" s="32">
        <f t="shared" ref="E21:T21" si="6">SUM(E15,E17,E19)</f>
        <v>10494.6</v>
      </c>
      <c r="F21" s="32">
        <f t="shared" si="6"/>
        <v>10494.6</v>
      </c>
      <c r="G21" s="32">
        <f t="shared" si="6"/>
        <v>10436.5</v>
      </c>
      <c r="H21" s="32">
        <f t="shared" si="6"/>
        <v>10436.5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58.1</v>
      </c>
      <c r="N21" s="32">
        <f t="shared" si="6"/>
        <v>0</v>
      </c>
      <c r="O21" s="32">
        <f t="shared" si="6"/>
        <v>1485.4</v>
      </c>
      <c r="P21" s="32">
        <f t="shared" si="6"/>
        <v>1485.4</v>
      </c>
      <c r="Q21" s="32">
        <f t="shared" si="6"/>
        <v>0</v>
      </c>
      <c r="R21" s="32">
        <f t="shared" si="6"/>
        <v>0</v>
      </c>
      <c r="S21" s="32">
        <f t="shared" si="6"/>
        <v>0</v>
      </c>
      <c r="T21" s="32">
        <f t="shared" si="6"/>
        <v>0</v>
      </c>
    </row>
    <row r="22" spans="1:21" ht="15.75" thickBot="1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</row>
    <row r="23" spans="1:21" ht="24" thickBot="1" x14ac:dyDescent="0.4">
      <c r="A23" s="413" t="s">
        <v>149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  <c r="O23" s="104"/>
      <c r="P23" s="104"/>
      <c r="Q23" s="104"/>
      <c r="R23" s="104"/>
      <c r="S23" s="104"/>
      <c r="T23" s="104"/>
    </row>
    <row r="24" spans="1:21" ht="65.25" customHeight="1" x14ac:dyDescent="0.25">
      <c r="A24" s="282" t="s">
        <v>135</v>
      </c>
      <c r="B24" s="368"/>
      <c r="C24" s="288"/>
      <c r="D24" s="425" t="s">
        <v>57</v>
      </c>
      <c r="E24" s="428" t="s">
        <v>58</v>
      </c>
      <c r="F24" s="429"/>
      <c r="G24" s="428" t="s">
        <v>59</v>
      </c>
      <c r="H24" s="429"/>
      <c r="I24" s="428" t="s">
        <v>60</v>
      </c>
      <c r="J24" s="429"/>
      <c r="K24" s="428" t="s">
        <v>61</v>
      </c>
      <c r="L24" s="429"/>
      <c r="M24" s="428" t="s">
        <v>62</v>
      </c>
      <c r="N24" s="430"/>
      <c r="O24" s="104"/>
      <c r="P24" s="104"/>
      <c r="Q24" s="104"/>
      <c r="R24" s="104"/>
      <c r="S24" s="104"/>
      <c r="T24" s="104"/>
    </row>
    <row r="25" spans="1:21" ht="83.25" customHeight="1" x14ac:dyDescent="0.25">
      <c r="A25" s="284"/>
      <c r="B25" s="369"/>
      <c r="C25" s="289"/>
      <c r="D25" s="426"/>
      <c r="E25" s="423" t="s">
        <v>73</v>
      </c>
      <c r="F25" s="423" t="s">
        <v>74</v>
      </c>
      <c r="G25" s="423" t="s">
        <v>73</v>
      </c>
      <c r="H25" s="423" t="s">
        <v>74</v>
      </c>
      <c r="I25" s="423" t="s">
        <v>73</v>
      </c>
      <c r="J25" s="423" t="s">
        <v>74</v>
      </c>
      <c r="K25" s="423" t="s">
        <v>73</v>
      </c>
      <c r="L25" s="423" t="s">
        <v>74</v>
      </c>
      <c r="M25" s="423" t="s">
        <v>73</v>
      </c>
      <c r="N25" s="431" t="s">
        <v>74</v>
      </c>
      <c r="O25" s="104"/>
      <c r="P25" s="104"/>
      <c r="Q25" s="104"/>
      <c r="R25" s="104"/>
      <c r="S25" s="104"/>
      <c r="T25" s="104"/>
    </row>
    <row r="26" spans="1:21" ht="15.75" customHeight="1" thickBot="1" x14ac:dyDescent="0.3">
      <c r="A26" s="286"/>
      <c r="B26" s="370"/>
      <c r="C26" s="290"/>
      <c r="D26" s="427"/>
      <c r="E26" s="424"/>
      <c r="F26" s="424"/>
      <c r="G26" s="424"/>
      <c r="H26" s="424"/>
      <c r="I26" s="424"/>
      <c r="J26" s="424"/>
      <c r="K26" s="424"/>
      <c r="L26" s="424"/>
      <c r="M26" s="424"/>
      <c r="N26" s="432"/>
      <c r="O26" s="104"/>
      <c r="P26" s="104"/>
      <c r="Q26" s="104"/>
      <c r="R26" s="104"/>
      <c r="S26" s="104"/>
      <c r="T26" s="104"/>
    </row>
    <row r="27" spans="1:21" ht="16.5" thickBot="1" x14ac:dyDescent="0.3">
      <c r="A27" s="281"/>
      <c r="B27" s="281"/>
      <c r="C27" s="105"/>
      <c r="D27" s="74">
        <v>18</v>
      </c>
      <c r="E27" s="75">
        <v>19</v>
      </c>
      <c r="F27" s="75">
        <v>20</v>
      </c>
      <c r="G27" s="75">
        <v>21</v>
      </c>
      <c r="H27" s="75">
        <v>22</v>
      </c>
      <c r="I27" s="75">
        <v>23</v>
      </c>
      <c r="J27" s="75">
        <v>24</v>
      </c>
      <c r="K27" s="75">
        <v>25</v>
      </c>
      <c r="L27" s="75">
        <v>26</v>
      </c>
      <c r="M27" s="75">
        <v>27</v>
      </c>
      <c r="N27" s="76">
        <v>28</v>
      </c>
      <c r="O27" s="104"/>
      <c r="P27" s="104"/>
      <c r="Q27" s="104"/>
      <c r="R27" s="104"/>
      <c r="S27" s="104"/>
      <c r="T27" s="104"/>
    </row>
    <row r="28" spans="1:21" x14ac:dyDescent="0.25">
      <c r="A28" s="274" t="s">
        <v>101</v>
      </c>
      <c r="B28" s="275"/>
      <c r="C28" s="39">
        <v>1</v>
      </c>
      <c r="D28" s="117">
        <v>11980</v>
      </c>
      <c r="E28" s="14">
        <v>10834.6</v>
      </c>
      <c r="F28" s="14">
        <v>398.1</v>
      </c>
      <c r="G28" s="14">
        <v>0</v>
      </c>
      <c r="H28" s="14">
        <v>0</v>
      </c>
      <c r="I28" s="14">
        <v>108.2</v>
      </c>
      <c r="J28" s="14">
        <v>108.2</v>
      </c>
      <c r="K28" s="14">
        <v>0</v>
      </c>
      <c r="L28" s="14">
        <v>28.2</v>
      </c>
      <c r="M28" s="14">
        <v>46.1</v>
      </c>
      <c r="N28" s="17">
        <v>46.1</v>
      </c>
      <c r="O28" s="104"/>
      <c r="P28" s="104"/>
      <c r="Q28" s="104"/>
      <c r="R28" s="104"/>
      <c r="S28" s="104"/>
      <c r="T28" s="104"/>
    </row>
    <row r="29" spans="1:21" x14ac:dyDescent="0.25">
      <c r="A29" s="337" t="s">
        <v>102</v>
      </c>
      <c r="B29" s="338"/>
      <c r="C29" s="40">
        <v>2</v>
      </c>
      <c r="D29" s="118">
        <v>11980</v>
      </c>
      <c r="E29" s="19">
        <v>10834.6</v>
      </c>
      <c r="F29" s="19">
        <v>398.1</v>
      </c>
      <c r="G29" s="19">
        <v>0</v>
      </c>
      <c r="H29" s="19">
        <v>0</v>
      </c>
      <c r="I29" s="19">
        <v>108.2</v>
      </c>
      <c r="J29" s="19">
        <v>108.2</v>
      </c>
      <c r="K29" s="19">
        <v>0</v>
      </c>
      <c r="L29" s="19">
        <v>28.2</v>
      </c>
      <c r="M29" s="19">
        <v>46.1</v>
      </c>
      <c r="N29" s="22">
        <v>46.1</v>
      </c>
      <c r="O29" s="104"/>
      <c r="P29" s="104"/>
      <c r="Q29" s="104"/>
      <c r="R29" s="104"/>
      <c r="S29" s="104"/>
      <c r="T29" s="104"/>
    </row>
    <row r="30" spans="1:21" ht="15" customHeight="1" x14ac:dyDescent="0.25">
      <c r="A30" s="259" t="s">
        <v>103</v>
      </c>
      <c r="B30" s="260"/>
      <c r="C30" s="40">
        <v>3</v>
      </c>
      <c r="D30" s="118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2">
        <v>0</v>
      </c>
      <c r="O30" s="272" t="s">
        <v>233</v>
      </c>
      <c r="P30" s="272"/>
      <c r="Q30" s="272"/>
      <c r="R30" s="273" t="s">
        <v>158</v>
      </c>
      <c r="S30" s="273"/>
      <c r="T30" s="273"/>
      <c r="U30" s="62"/>
    </row>
    <row r="31" spans="1:21" x14ac:dyDescent="0.25">
      <c r="A31" s="337" t="s">
        <v>102</v>
      </c>
      <c r="B31" s="338"/>
      <c r="C31" s="40">
        <v>4</v>
      </c>
      <c r="D31" s="118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2">
        <v>0</v>
      </c>
      <c r="O31" s="272"/>
      <c r="P31" s="272"/>
      <c r="Q31" s="272"/>
      <c r="R31" s="273"/>
      <c r="S31" s="273"/>
      <c r="T31" s="273"/>
      <c r="U31" s="62"/>
    </row>
    <row r="32" spans="1:21" x14ac:dyDescent="0.25">
      <c r="A32" s="259" t="s">
        <v>104</v>
      </c>
      <c r="B32" s="260"/>
      <c r="C32" s="40">
        <v>5</v>
      </c>
      <c r="D32" s="118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2">
        <v>0</v>
      </c>
      <c r="O32" s="272"/>
      <c r="P32" s="272"/>
      <c r="Q32" s="272"/>
      <c r="R32" s="273"/>
      <c r="S32" s="273"/>
      <c r="T32" s="273"/>
      <c r="U32" s="62"/>
    </row>
    <row r="33" spans="1:21" ht="15.75" thickBot="1" x14ac:dyDescent="0.3">
      <c r="A33" s="337" t="s">
        <v>102</v>
      </c>
      <c r="B33" s="338"/>
      <c r="C33" s="40">
        <v>6</v>
      </c>
      <c r="D33" s="11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2">
        <v>0</v>
      </c>
      <c r="O33" s="272"/>
      <c r="P33" s="272"/>
      <c r="Q33" s="272"/>
      <c r="R33" s="273"/>
      <c r="S33" s="273"/>
      <c r="T33" s="273"/>
      <c r="U33" s="62"/>
    </row>
    <row r="34" spans="1:21" x14ac:dyDescent="0.25">
      <c r="A34" s="339" t="s">
        <v>105</v>
      </c>
      <c r="B34" s="340"/>
      <c r="C34" s="41">
        <v>7</v>
      </c>
      <c r="D34" s="27">
        <f>SUM(D28,D30,D32)</f>
        <v>11980</v>
      </c>
      <c r="E34" s="28">
        <f t="shared" ref="E34:N34" si="7">SUM(E28,E30,E32)</f>
        <v>10834.6</v>
      </c>
      <c r="F34" s="28">
        <f t="shared" si="7"/>
        <v>398.1</v>
      </c>
      <c r="G34" s="28">
        <f t="shared" si="7"/>
        <v>0</v>
      </c>
      <c r="H34" s="28">
        <f t="shared" si="7"/>
        <v>0</v>
      </c>
      <c r="I34" s="28">
        <f t="shared" si="7"/>
        <v>108.2</v>
      </c>
      <c r="J34" s="28">
        <f t="shared" si="7"/>
        <v>108.2</v>
      </c>
      <c r="K34" s="28">
        <f t="shared" si="7"/>
        <v>0</v>
      </c>
      <c r="L34" s="28">
        <f t="shared" si="7"/>
        <v>28.2</v>
      </c>
      <c r="M34" s="28">
        <f t="shared" si="7"/>
        <v>46.1</v>
      </c>
      <c r="N34" s="30">
        <f t="shared" si="7"/>
        <v>46.1</v>
      </c>
      <c r="O34" s="104"/>
      <c r="P34" s="104"/>
      <c r="Q34" s="104"/>
      <c r="R34" s="256" t="s">
        <v>160</v>
      </c>
      <c r="S34" s="256"/>
      <c r="T34" s="256"/>
      <c r="U34" s="62"/>
    </row>
    <row r="35" spans="1:21" ht="15.75" thickBot="1" x14ac:dyDescent="0.3">
      <c r="A35" s="341" t="s">
        <v>102</v>
      </c>
      <c r="B35" s="342"/>
      <c r="C35" s="42">
        <v>8</v>
      </c>
      <c r="D35" s="31">
        <f>SUM(D29,D31,D33)</f>
        <v>11980</v>
      </c>
      <c r="E35" s="32">
        <f t="shared" ref="E35:N35" si="8">SUM(E29,E31,E33)</f>
        <v>10834.6</v>
      </c>
      <c r="F35" s="32">
        <f t="shared" si="8"/>
        <v>398.1</v>
      </c>
      <c r="G35" s="32">
        <f t="shared" si="8"/>
        <v>0</v>
      </c>
      <c r="H35" s="32">
        <f t="shared" si="8"/>
        <v>0</v>
      </c>
      <c r="I35" s="32">
        <f t="shared" si="8"/>
        <v>108.2</v>
      </c>
      <c r="J35" s="32">
        <f t="shared" si="8"/>
        <v>108.2</v>
      </c>
      <c r="K35" s="32">
        <f t="shared" si="8"/>
        <v>0</v>
      </c>
      <c r="L35" s="32">
        <f t="shared" si="8"/>
        <v>28.2</v>
      </c>
      <c r="M35" s="32">
        <f t="shared" si="8"/>
        <v>46.1</v>
      </c>
      <c r="N35" s="33">
        <f t="shared" si="8"/>
        <v>46.1</v>
      </c>
      <c r="O35" s="104"/>
      <c r="P35" s="104"/>
      <c r="Q35" s="104"/>
      <c r="R35" s="104"/>
      <c r="S35" s="104"/>
      <c r="T35" s="104"/>
    </row>
  </sheetData>
  <sheetProtection algorithmName="SHA-512" hashValue="niSHyhNu09MZKLOKGNzDA00R42JPlxiReiFK/ZMNU4qJLp/AX1yA65thEIbsbbUbgP6ZPIMLykuerz3w9RTTJw==" saltValue="XPzckn1RfO7zhCa8vP6KMQ==" spinCount="100000" sheet="1" objects="1" scenarios="1"/>
  <mergeCells count="63">
    <mergeCell ref="O30:Q33"/>
    <mergeCell ref="R30:T33"/>
    <mergeCell ref="R34:T34"/>
    <mergeCell ref="K25:K26"/>
    <mergeCell ref="L25:L26"/>
    <mergeCell ref="M25:M26"/>
    <mergeCell ref="N25:N26"/>
    <mergeCell ref="A24:B26"/>
    <mergeCell ref="A23:N23"/>
    <mergeCell ref="E25:E26"/>
    <mergeCell ref="F25:F26"/>
    <mergeCell ref="G25:G26"/>
    <mergeCell ref="H25:H26"/>
    <mergeCell ref="I25:I26"/>
    <mergeCell ref="J25:J26"/>
    <mergeCell ref="D24:D26"/>
    <mergeCell ref="E24:F24"/>
    <mergeCell ref="G24:H24"/>
    <mergeCell ref="I24:J24"/>
    <mergeCell ref="K24:L24"/>
    <mergeCell ref="M24:N24"/>
    <mergeCell ref="A34:B34"/>
    <mergeCell ref="A35:B35"/>
    <mergeCell ref="A29:B29"/>
    <mergeCell ref="A30:B30"/>
    <mergeCell ref="A31:B31"/>
    <mergeCell ref="A32:B32"/>
    <mergeCell ref="A33:B33"/>
    <mergeCell ref="D4:T4"/>
    <mergeCell ref="Q1:S1"/>
    <mergeCell ref="C24:C26"/>
    <mergeCell ref="A27:B27"/>
    <mergeCell ref="A28:B28"/>
    <mergeCell ref="S8:S12"/>
    <mergeCell ref="F9:M9"/>
    <mergeCell ref="N9:N12"/>
    <mergeCell ref="F10:F12"/>
    <mergeCell ref="G10:M10"/>
    <mergeCell ref="G11:G12"/>
    <mergeCell ref="H11:L11"/>
    <mergeCell ref="M11:M12"/>
    <mergeCell ref="D5:D12"/>
    <mergeCell ref="E5:T5"/>
    <mergeCell ref="E6:N7"/>
    <mergeCell ref="O6:O12"/>
    <mergeCell ref="P6:S7"/>
    <mergeCell ref="T6:T12"/>
    <mergeCell ref="E8:E12"/>
    <mergeCell ref="F8:N8"/>
    <mergeCell ref="P8:P12"/>
    <mergeCell ref="Q8:Q12"/>
    <mergeCell ref="R8:R12"/>
    <mergeCell ref="A18:B18"/>
    <mergeCell ref="A19:B19"/>
    <mergeCell ref="A20:B20"/>
    <mergeCell ref="A21:B21"/>
    <mergeCell ref="C4:C12"/>
    <mergeCell ref="A4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3:O14"/>
  <sheetViews>
    <sheetView view="pageBreakPreview" zoomScale="60" zoomScaleNormal="100" workbookViewId="0">
      <selection activeCell="W11" sqref="W11"/>
    </sheetView>
  </sheetViews>
  <sheetFormatPr defaultRowHeight="15" x14ac:dyDescent="0.25"/>
  <cols>
    <col min="1" max="1" width="29" customWidth="1"/>
    <col min="2" max="2" width="14.42578125" customWidth="1"/>
    <col min="3" max="15" width="12.7109375" customWidth="1"/>
  </cols>
  <sheetData>
    <row r="3" spans="1:15" ht="15.75" thickBot="1" x14ac:dyDescent="0.3"/>
    <row r="4" spans="1:15" ht="21.75" thickBot="1" x14ac:dyDescent="0.4">
      <c r="A4" s="434" t="s">
        <v>182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1:15" ht="15.75" x14ac:dyDescent="0.25">
      <c r="A5" s="437" t="s">
        <v>157</v>
      </c>
      <c r="B5" s="439" t="s">
        <v>167</v>
      </c>
      <c r="C5" s="439" t="s">
        <v>168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41"/>
    </row>
    <row r="6" spans="1:15" ht="74.25" customHeight="1" thickBot="1" x14ac:dyDescent="0.3">
      <c r="A6" s="438"/>
      <c r="B6" s="440"/>
      <c r="C6" s="121" t="s">
        <v>169</v>
      </c>
      <c r="D6" s="121" t="s">
        <v>170</v>
      </c>
      <c r="E6" s="121" t="s">
        <v>171</v>
      </c>
      <c r="F6" s="121" t="s">
        <v>172</v>
      </c>
      <c r="G6" s="121" t="s">
        <v>173</v>
      </c>
      <c r="H6" s="121" t="s">
        <v>174</v>
      </c>
      <c r="I6" s="121" t="s">
        <v>175</v>
      </c>
      <c r="J6" s="121" t="s">
        <v>176</v>
      </c>
      <c r="K6" s="121" t="s">
        <v>177</v>
      </c>
      <c r="L6" s="121" t="s">
        <v>178</v>
      </c>
      <c r="M6" s="121" t="s">
        <v>179</v>
      </c>
      <c r="N6" s="121" t="s">
        <v>180</v>
      </c>
      <c r="O6" s="122" t="s">
        <v>181</v>
      </c>
    </row>
    <row r="7" spans="1:15" ht="15.75" thickBot="1" x14ac:dyDescent="0.3">
      <c r="A7" s="148" t="s">
        <v>234</v>
      </c>
      <c r="B7" s="125">
        <f>SUM(D7:O7)</f>
        <v>2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1</v>
      </c>
      <c r="L7" s="123">
        <v>0</v>
      </c>
      <c r="M7" s="123">
        <v>0</v>
      </c>
      <c r="N7" s="123">
        <v>0</v>
      </c>
      <c r="O7" s="124">
        <v>1</v>
      </c>
    </row>
    <row r="10" spans="1:15" x14ac:dyDescent="0.25">
      <c r="A10" s="442" t="s">
        <v>235</v>
      </c>
      <c r="B10" s="442"/>
      <c r="C10" s="442"/>
      <c r="D10" s="433" t="s">
        <v>158</v>
      </c>
      <c r="E10" s="433"/>
      <c r="F10" s="433"/>
      <c r="G10" s="433"/>
    </row>
    <row r="11" spans="1:15" x14ac:dyDescent="0.25">
      <c r="A11" s="442"/>
      <c r="B11" s="442"/>
      <c r="C11" s="442"/>
      <c r="D11" s="433"/>
      <c r="E11" s="433"/>
      <c r="F11" s="433"/>
      <c r="G11" s="433"/>
    </row>
    <row r="12" spans="1:15" x14ac:dyDescent="0.25">
      <c r="A12" s="442"/>
      <c r="B12" s="442"/>
      <c r="C12" s="442"/>
      <c r="D12" s="433"/>
      <c r="E12" s="433"/>
      <c r="F12" s="433"/>
      <c r="G12" s="433"/>
    </row>
    <row r="13" spans="1:15" x14ac:dyDescent="0.25">
      <c r="A13" s="442"/>
      <c r="B13" s="442"/>
      <c r="C13" s="442"/>
      <c r="D13" s="433"/>
      <c r="E13" s="433"/>
      <c r="F13" s="433"/>
      <c r="G13" s="433"/>
    </row>
    <row r="14" spans="1:15" x14ac:dyDescent="0.25">
      <c r="D14" s="433" t="s">
        <v>159</v>
      </c>
      <c r="E14" s="433"/>
      <c r="F14" s="433"/>
      <c r="G14" s="433"/>
    </row>
  </sheetData>
  <mergeCells count="7">
    <mergeCell ref="D14:G14"/>
    <mergeCell ref="A4:O4"/>
    <mergeCell ref="A5:A6"/>
    <mergeCell ref="B5:B6"/>
    <mergeCell ref="C5:O5"/>
    <mergeCell ref="A10:C13"/>
    <mergeCell ref="D10:G13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P13"/>
  <sheetViews>
    <sheetView view="pageBreakPreview" topLeftCell="B1" zoomScaleNormal="100" zoomScaleSheetLayoutView="100" workbookViewId="0">
      <selection activeCell="L27" sqref="L27"/>
    </sheetView>
  </sheetViews>
  <sheetFormatPr defaultRowHeight="15" x14ac:dyDescent="0.25"/>
  <cols>
    <col min="1" max="1" width="4.140625" customWidth="1"/>
    <col min="2" max="2" width="40.5703125" customWidth="1"/>
    <col min="3" max="3" width="13.85546875" customWidth="1"/>
    <col min="4" max="4" width="12.28515625" customWidth="1"/>
    <col min="5" max="5" width="13.140625" customWidth="1"/>
    <col min="6" max="6" width="13.5703125" customWidth="1"/>
    <col min="7" max="7" width="12.7109375" customWidth="1"/>
    <col min="8" max="8" width="9.28515625" customWidth="1"/>
    <col min="9" max="9" width="12" customWidth="1"/>
    <col min="13" max="13" width="14.42578125" customWidth="1"/>
    <col min="14" max="14" width="11.85546875" customWidth="1"/>
    <col min="15" max="15" width="11.42578125" customWidth="1"/>
    <col min="16" max="16" width="9.85546875" customWidth="1"/>
  </cols>
  <sheetData>
    <row r="1" spans="1:16" x14ac:dyDescent="0.25">
      <c r="B1" s="452" t="s">
        <v>221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6" ht="15.75" thickBot="1" x14ac:dyDescent="0.3"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1" t="s">
        <v>220</v>
      </c>
      <c r="N2" s="451"/>
    </row>
    <row r="3" spans="1:16" ht="60" customHeight="1" x14ac:dyDescent="0.25">
      <c r="A3" s="443" t="s">
        <v>106</v>
      </c>
      <c r="B3" s="445" t="s">
        <v>211</v>
      </c>
      <c r="C3" s="447" t="s">
        <v>212</v>
      </c>
      <c r="D3" s="447" t="s">
        <v>222</v>
      </c>
      <c r="E3" s="447" t="s">
        <v>215</v>
      </c>
      <c r="F3" s="456" t="s">
        <v>224</v>
      </c>
      <c r="G3" s="460"/>
      <c r="H3" s="461"/>
      <c r="I3" s="447" t="s">
        <v>225</v>
      </c>
      <c r="J3" s="447" t="s">
        <v>226</v>
      </c>
      <c r="K3" s="447"/>
      <c r="L3" s="447"/>
      <c r="M3" s="456" t="s">
        <v>217</v>
      </c>
      <c r="N3" s="458" t="s">
        <v>218</v>
      </c>
      <c r="O3" s="454" t="s">
        <v>219</v>
      </c>
      <c r="P3" s="449" t="s">
        <v>213</v>
      </c>
    </row>
    <row r="4" spans="1:16" ht="90.75" thickBot="1" x14ac:dyDescent="0.3">
      <c r="A4" s="444"/>
      <c r="B4" s="446"/>
      <c r="C4" s="448"/>
      <c r="D4" s="448"/>
      <c r="E4" s="448"/>
      <c r="F4" s="181" t="s">
        <v>216</v>
      </c>
      <c r="G4" s="181" t="s">
        <v>223</v>
      </c>
      <c r="H4" s="182" t="s">
        <v>214</v>
      </c>
      <c r="I4" s="448"/>
      <c r="J4" s="181" t="s">
        <v>162</v>
      </c>
      <c r="K4" s="181">
        <v>1</v>
      </c>
      <c r="L4" s="181" t="s">
        <v>214</v>
      </c>
      <c r="M4" s="457"/>
      <c r="N4" s="459"/>
      <c r="O4" s="455"/>
      <c r="P4" s="450"/>
    </row>
    <row r="5" spans="1:16" ht="15.75" thickBot="1" x14ac:dyDescent="0.3">
      <c r="A5" s="183" t="s">
        <v>106</v>
      </c>
      <c r="B5" s="184" t="s">
        <v>161</v>
      </c>
      <c r="C5" s="185">
        <v>1</v>
      </c>
      <c r="D5" s="185">
        <v>2</v>
      </c>
      <c r="E5" s="185">
        <v>3</v>
      </c>
      <c r="F5" s="185">
        <v>4</v>
      </c>
      <c r="G5" s="185">
        <v>5</v>
      </c>
      <c r="H5" s="184">
        <v>6</v>
      </c>
      <c r="I5" s="185">
        <v>7</v>
      </c>
      <c r="J5" s="185">
        <v>8</v>
      </c>
      <c r="K5" s="185">
        <v>9</v>
      </c>
      <c r="L5" s="185">
        <v>10</v>
      </c>
      <c r="M5" s="186">
        <v>11</v>
      </c>
      <c r="N5" s="187">
        <v>12</v>
      </c>
      <c r="O5" s="188">
        <v>13</v>
      </c>
      <c r="P5" s="189">
        <v>14</v>
      </c>
    </row>
    <row r="6" spans="1:16" ht="15.75" thickBot="1" x14ac:dyDescent="0.3">
      <c r="A6" s="163"/>
      <c r="B6" s="192" t="s">
        <v>234</v>
      </c>
      <c r="C6" s="197">
        <f>SUM(учащиеся!L15,учащиеся!L24,учащиеся!L32,учащиеся!L40,учащиеся!L48,учащиеся!L56,учащиеся!L64,учащиеся!L73,учащиеся!L81,учащиеся!L89,учащиеся!L97,учащиеся!L105,учащиеся!L113,учащиеся!L121,учащиеся!L129,учащиеся!L138,учащиеся!L147,учащиеся!L155,учащиеся!L163,учащиеся!L171,учащиеся!L180,учащиеся!L188,учащиеся!L197,учащиеся!L205,учащиеся!L213,учащиеся!L221,учащиеся!L229,учащиеся!L237,учащиеся!L245,учащиеся!L253,учащиеся!L261,учащиеся!L270,учащиеся!L278)</f>
        <v>15</v>
      </c>
      <c r="D6" s="194">
        <f>учащиеся!J9/учащиеся!J6*100</f>
        <v>21.516754850088184</v>
      </c>
      <c r="E6" s="194">
        <f>учащиеся!J10/учащиеся!J6*100</f>
        <v>8.4656084656084651</v>
      </c>
      <c r="F6" s="191">
        <v>40</v>
      </c>
      <c r="G6" s="191">
        <v>12</v>
      </c>
      <c r="H6" s="194">
        <f>G6/F6*100</f>
        <v>30</v>
      </c>
      <c r="I6" s="194">
        <f>преподаватели!H13/преподаватели!F13*100</f>
        <v>57.575757575757578</v>
      </c>
      <c r="J6" s="191">
        <v>8</v>
      </c>
      <c r="K6" s="191">
        <v>18</v>
      </c>
      <c r="L6" s="194">
        <f>(K6+J6)/преподаватели!F13*100</f>
        <v>78.787878787878782</v>
      </c>
      <c r="M6" s="195">
        <f>Финансы!H20/учащиеся!J6</f>
        <v>18.406525573192241</v>
      </c>
      <c r="N6" s="196">
        <f>SUM(P6,M6,L6,I6,H6,E6,D6,C6)</f>
        <v>247.61641939241181</v>
      </c>
      <c r="O6" s="190">
        <v>3174</v>
      </c>
      <c r="P6" s="193">
        <f>учащиеся!J6/ИТОГИ!O6*100</f>
        <v>17.863894139886579</v>
      </c>
    </row>
    <row r="9" spans="1:16" x14ac:dyDescent="0.25">
      <c r="B9" s="272" t="s">
        <v>236</v>
      </c>
      <c r="C9" s="272"/>
      <c r="D9" s="272"/>
      <c r="E9" s="273" t="s">
        <v>158</v>
      </c>
      <c r="F9" s="273"/>
      <c r="G9" s="273"/>
      <c r="H9" s="273"/>
    </row>
    <row r="10" spans="1:16" x14ac:dyDescent="0.25">
      <c r="B10" s="272"/>
      <c r="C10" s="272"/>
      <c r="D10" s="272"/>
      <c r="E10" s="273"/>
      <c r="F10" s="273"/>
      <c r="G10" s="273"/>
      <c r="H10" s="273"/>
    </row>
    <row r="11" spans="1:16" x14ac:dyDescent="0.25">
      <c r="B11" s="272"/>
      <c r="C11" s="272"/>
      <c r="D11" s="272"/>
      <c r="E11" s="273"/>
      <c r="F11" s="273"/>
      <c r="G11" s="273"/>
      <c r="H11" s="273"/>
    </row>
    <row r="12" spans="1:16" x14ac:dyDescent="0.25">
      <c r="B12" s="272"/>
      <c r="C12" s="272"/>
      <c r="D12" s="272"/>
      <c r="E12" s="273"/>
      <c r="F12" s="273"/>
      <c r="G12" s="273"/>
      <c r="H12" s="273"/>
    </row>
    <row r="13" spans="1:16" x14ac:dyDescent="0.25">
      <c r="E13" s="433" t="s">
        <v>159</v>
      </c>
      <c r="F13" s="433"/>
      <c r="G13" s="433"/>
      <c r="H13" s="433"/>
    </row>
  </sheetData>
  <sheetProtection password="C476" sheet="1" objects="1" scenarios="1"/>
  <mergeCells count="17">
    <mergeCell ref="P3:P4"/>
    <mergeCell ref="M2:N2"/>
    <mergeCell ref="B9:D12"/>
    <mergeCell ref="E9:H12"/>
    <mergeCell ref="E13:H13"/>
    <mergeCell ref="B1:L2"/>
    <mergeCell ref="O3:O4"/>
    <mergeCell ref="I3:I4"/>
    <mergeCell ref="J3:L3"/>
    <mergeCell ref="M3:M4"/>
    <mergeCell ref="N3:N4"/>
    <mergeCell ref="F3:H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3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L15"/>
  <sheetViews>
    <sheetView workbookViewId="0">
      <selection activeCell="R20" sqref="R20"/>
    </sheetView>
  </sheetViews>
  <sheetFormatPr defaultRowHeight="15" x14ac:dyDescent="0.25"/>
  <cols>
    <col min="1" max="1" width="4" customWidth="1"/>
    <col min="2" max="2" width="21.85546875" customWidth="1"/>
    <col min="3" max="3" width="9.140625" customWidth="1"/>
    <col min="4" max="6" width="5.7109375" customWidth="1"/>
    <col min="7" max="8" width="10" customWidth="1"/>
    <col min="10" max="10" width="18" customWidth="1"/>
    <col min="11" max="11" width="13.7109375" customWidth="1"/>
    <col min="12" max="12" width="11.28515625" customWidth="1"/>
  </cols>
  <sheetData>
    <row r="4" spans="1:12" ht="15.75" thickBot="1" x14ac:dyDescent="0.3"/>
    <row r="5" spans="1:12" ht="15.75" thickBot="1" x14ac:dyDescent="0.3">
      <c r="A5" s="462" t="s">
        <v>207</v>
      </c>
      <c r="B5" s="463"/>
      <c r="C5" s="464"/>
      <c r="D5" s="463"/>
      <c r="E5" s="463"/>
      <c r="F5" s="463"/>
      <c r="G5" s="463"/>
      <c r="H5" s="463"/>
      <c r="I5" s="463"/>
      <c r="J5" s="463"/>
      <c r="K5" s="463"/>
      <c r="L5" s="465"/>
    </row>
    <row r="6" spans="1:12" x14ac:dyDescent="0.25">
      <c r="A6" s="466" t="s">
        <v>106</v>
      </c>
      <c r="B6" s="205" t="s">
        <v>208</v>
      </c>
      <c r="C6" s="494" t="s">
        <v>198</v>
      </c>
      <c r="D6" s="469" t="s">
        <v>198</v>
      </c>
      <c r="E6" s="470"/>
      <c r="F6" s="471"/>
      <c r="G6" s="331" t="s">
        <v>199</v>
      </c>
      <c r="H6" s="491" t="s">
        <v>186</v>
      </c>
      <c r="I6" s="331" t="s">
        <v>200</v>
      </c>
      <c r="J6" s="474"/>
      <c r="K6" s="320"/>
      <c r="L6" s="475" t="s">
        <v>201</v>
      </c>
    </row>
    <row r="7" spans="1:12" ht="39" customHeight="1" x14ac:dyDescent="0.25">
      <c r="A7" s="467"/>
      <c r="B7" s="478" t="s">
        <v>202</v>
      </c>
      <c r="C7" s="495"/>
      <c r="D7" s="480" t="s">
        <v>203</v>
      </c>
      <c r="E7" s="483" t="s">
        <v>109</v>
      </c>
      <c r="F7" s="485" t="s">
        <v>110</v>
      </c>
      <c r="G7" s="472"/>
      <c r="H7" s="492"/>
      <c r="I7" s="487" t="s">
        <v>73</v>
      </c>
      <c r="J7" s="489" t="s">
        <v>204</v>
      </c>
      <c r="K7" s="490"/>
      <c r="L7" s="476"/>
    </row>
    <row r="8" spans="1:12" ht="75.75" thickBot="1" x14ac:dyDescent="0.3">
      <c r="A8" s="468"/>
      <c r="B8" s="479"/>
      <c r="C8" s="496"/>
      <c r="D8" s="330"/>
      <c r="E8" s="484"/>
      <c r="F8" s="486"/>
      <c r="G8" s="473"/>
      <c r="H8" s="493"/>
      <c r="I8" s="488"/>
      <c r="J8" s="166" t="s">
        <v>205</v>
      </c>
      <c r="K8" s="198" t="s">
        <v>206</v>
      </c>
      <c r="L8" s="477"/>
    </row>
    <row r="9" spans="1:12" ht="15.75" thickBot="1" x14ac:dyDescent="0.3">
      <c r="A9" s="148"/>
      <c r="B9" s="161" t="s">
        <v>234</v>
      </c>
      <c r="C9" s="199">
        <f>'мат-тех часть.'!D24</f>
        <v>1</v>
      </c>
      <c r="D9" s="200">
        <f>'мат-тех часть.'!D18</f>
        <v>1</v>
      </c>
      <c r="E9" s="201">
        <f>'мат-тех часть.'!D20</f>
        <v>0</v>
      </c>
      <c r="F9" s="202">
        <f>'мат-тех часть.'!D22</f>
        <v>0</v>
      </c>
      <c r="G9" s="203">
        <f>'мат-тех часть.'!E24</f>
        <v>0</v>
      </c>
      <c r="H9" s="204">
        <f>'мат-тех часть.'!F24</f>
        <v>0</v>
      </c>
      <c r="I9" s="203">
        <f>преподаватели!D13</f>
        <v>41</v>
      </c>
      <c r="J9" s="201">
        <f>SUM(преподаватели!D41,преподаватели!D55,преподаватели!D69)</f>
        <v>29</v>
      </c>
      <c r="K9" s="204">
        <f>преподаватели!D27</f>
        <v>2</v>
      </c>
      <c r="L9" s="199">
        <f>учащиеся!J6</f>
        <v>567</v>
      </c>
    </row>
    <row r="13" spans="1:12" ht="18.75" x14ac:dyDescent="0.25">
      <c r="B13" s="481" t="s">
        <v>209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</row>
    <row r="14" spans="1:12" x14ac:dyDescent="0.2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33.75" customHeight="1" x14ac:dyDescent="0.25">
      <c r="A15" s="482" t="s">
        <v>210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</row>
  </sheetData>
  <sheetProtection algorithmName="SHA-512" hashValue="ZVCziIgNvis01AimNy8ELU+PItOBjtGjktviFdWUVoc0E0g2eSj9ixqFw8rBgo8GWXjzLbGQV85PcREis1F/jw==" saltValue="nLEJ4+chag5HhXSW8glurg==" spinCount="100000" sheet="1" objects="1" scenarios="1"/>
  <mergeCells count="16">
    <mergeCell ref="B13:L13"/>
    <mergeCell ref="A15:L15"/>
    <mergeCell ref="E7:E8"/>
    <mergeCell ref="F7:F8"/>
    <mergeCell ref="I7:I8"/>
    <mergeCell ref="J7:K7"/>
    <mergeCell ref="H6:H8"/>
    <mergeCell ref="C6:C8"/>
    <mergeCell ref="A5:L5"/>
    <mergeCell ref="A6:A8"/>
    <mergeCell ref="D6:F6"/>
    <mergeCell ref="G6:G8"/>
    <mergeCell ref="I6:K6"/>
    <mergeCell ref="L6:L8"/>
    <mergeCell ref="B7:B8"/>
    <mergeCell ref="D7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мат-тех часть.</vt:lpstr>
      <vt:lpstr>учащиеся</vt:lpstr>
      <vt:lpstr>преподаватели</vt:lpstr>
      <vt:lpstr>Финансы</vt:lpstr>
      <vt:lpstr>потребность в кадрах</vt:lpstr>
      <vt:lpstr>ИТОГИ</vt:lpstr>
      <vt:lpstr>для сверки стат-и в конце уч.г.</vt:lpstr>
      <vt:lpstr>ИТОГИ!Область_печати</vt:lpstr>
      <vt:lpstr>'мат-тех часть.'!Область_печати</vt:lpstr>
      <vt:lpstr>'потребность в кадрах'!Область_печати</vt:lpstr>
      <vt:lpstr>учащиеся!Область_печати</vt:lpstr>
      <vt:lpstr>Финансы!Область_печати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2016-09-29T11:08:33Z</cp:lastPrinted>
  <dcterms:created xsi:type="dcterms:W3CDTF">2013-05-30T09:30:52Z</dcterms:created>
  <dcterms:modified xsi:type="dcterms:W3CDTF">2016-09-29T11:40:21Z</dcterms:modified>
</cp:coreProperties>
</file>