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 activeTab="8"/>
  </bookViews>
  <sheets>
    <sheet name="мат-тех база" sheetId="1" r:id="rId1"/>
    <sheet name="контингент" sheetId="2" r:id="rId2"/>
    <sheet name="конт. свод" sheetId="3" r:id="rId3"/>
    <sheet name="штат" sheetId="4" r:id="rId4"/>
    <sheet name="пед. кадры" sheetId="5" r:id="rId5"/>
    <sheet name="ОВЗ и ОРЗ" sheetId="6" r:id="rId6"/>
    <sheet name="финансы" sheetId="7" r:id="rId7"/>
    <sheet name="ИТОГИ" sheetId="9" r:id="rId8"/>
    <sheet name="потребность в кадрах" sheetId="8" r:id="rId9"/>
    <sheet name="статистика" sheetId="10" r:id="rId10"/>
    <sheet name="Лист1" sheetId="11" r:id="rId11"/>
  </sheets>
  <definedNames>
    <definedName name="_xlnm.Print_Area" localSheetId="1">контингент!$A$1:$Q$354</definedName>
    <definedName name="_xlnm.Print_Area" localSheetId="0">'мат-тех база'!$A$1:$S$26</definedName>
    <definedName name="_xlnm.Print_Area" localSheetId="5">'ОВЗ и ОРЗ'!$A$1:$G$23</definedName>
    <definedName name="_xlnm.Print_Area" localSheetId="3">штат!$A$1:$N$89</definedName>
  </definedNames>
  <calcPr calcId="144525"/>
</workbook>
</file>

<file path=xl/calcChain.xml><?xml version="1.0" encoding="utf-8"?>
<calcChain xmlns="http://schemas.openxmlformats.org/spreadsheetml/2006/main">
  <c r="F15" i="4" l="1"/>
  <c r="F13" i="1"/>
  <c r="E13" i="1"/>
  <c r="F12" i="1"/>
  <c r="H9" i="10" s="1"/>
  <c r="E12" i="1"/>
  <c r="G9" i="10" s="1"/>
  <c r="D6" i="1"/>
  <c r="F26" i="1"/>
  <c r="E26" i="1"/>
  <c r="F25" i="1"/>
  <c r="E25" i="1"/>
  <c r="F9" i="10"/>
  <c r="E9" i="10"/>
  <c r="D9" i="10"/>
  <c r="D7" i="1" l="1"/>
  <c r="D11" i="1"/>
  <c r="D10" i="1"/>
  <c r="D9" i="1"/>
  <c r="D8" i="1"/>
  <c r="C11" i="7"/>
  <c r="C10" i="7"/>
  <c r="C9" i="7"/>
  <c r="C8" i="7"/>
  <c r="C7" i="7"/>
  <c r="C6" i="7"/>
  <c r="C8" i="2"/>
  <c r="P51" i="3" l="1"/>
  <c r="P50" i="3"/>
  <c r="P49" i="3"/>
  <c r="P48" i="3"/>
  <c r="P47" i="3"/>
  <c r="P46" i="3"/>
  <c r="P42" i="3"/>
  <c r="P41" i="3"/>
  <c r="P40" i="3"/>
  <c r="P39" i="3"/>
  <c r="P38" i="3"/>
  <c r="P37" i="3"/>
  <c r="P33" i="3"/>
  <c r="P32" i="3"/>
  <c r="P31" i="3"/>
  <c r="P30" i="3"/>
  <c r="P29" i="3"/>
  <c r="P28" i="3"/>
  <c r="P24" i="3"/>
  <c r="P23" i="3"/>
  <c r="P22" i="3"/>
  <c r="P21" i="3"/>
  <c r="P20" i="3"/>
  <c r="P19" i="3"/>
  <c r="P345" i="2"/>
  <c r="P344" i="2"/>
  <c r="P335" i="2"/>
  <c r="P334" i="2"/>
  <c r="P325" i="2"/>
  <c r="P324" i="2"/>
  <c r="P315" i="2"/>
  <c r="P314" i="2"/>
  <c r="P305" i="2"/>
  <c r="P304" i="2"/>
  <c r="P295" i="2"/>
  <c r="P294" i="2"/>
  <c r="P285" i="2"/>
  <c r="P284" i="2"/>
  <c r="P275" i="2"/>
  <c r="P274" i="2"/>
  <c r="P265" i="2"/>
  <c r="P264" i="2"/>
  <c r="P255" i="2"/>
  <c r="P254" i="2"/>
  <c r="P245" i="2"/>
  <c r="P244" i="2"/>
  <c r="P235" i="2"/>
  <c r="P234" i="2"/>
  <c r="P225" i="2"/>
  <c r="P224" i="2"/>
  <c r="P215" i="2"/>
  <c r="P214" i="2"/>
  <c r="P205" i="2"/>
  <c r="P204" i="2"/>
  <c r="P195" i="2"/>
  <c r="P194" i="2"/>
  <c r="P185" i="2"/>
  <c r="P184" i="2"/>
  <c r="P175" i="2"/>
  <c r="P174" i="2"/>
  <c r="P165" i="2"/>
  <c r="P164" i="2"/>
  <c r="P155" i="2"/>
  <c r="P154" i="2"/>
  <c r="P145" i="2"/>
  <c r="P144" i="2"/>
  <c r="P135" i="2"/>
  <c r="P134" i="2"/>
  <c r="P125" i="2"/>
  <c r="P124" i="2"/>
  <c r="P115" i="2"/>
  <c r="P114" i="2"/>
  <c r="P105" i="2"/>
  <c r="P104" i="2"/>
  <c r="P95" i="2"/>
  <c r="P94" i="2"/>
  <c r="P85" i="2"/>
  <c r="P84" i="2"/>
  <c r="P75" i="2"/>
  <c r="P74" i="2"/>
  <c r="P65" i="2"/>
  <c r="P64" i="2"/>
  <c r="P55" i="2"/>
  <c r="P54" i="2"/>
  <c r="P45" i="2"/>
  <c r="P44" i="2"/>
  <c r="P35" i="2"/>
  <c r="P34" i="2"/>
  <c r="P25" i="2"/>
  <c r="P24" i="2"/>
  <c r="P15" i="2"/>
  <c r="P14" i="2"/>
  <c r="P13" i="3"/>
  <c r="P12" i="3"/>
  <c r="P11" i="3"/>
  <c r="P10" i="3"/>
  <c r="P9" i="3"/>
  <c r="P8" i="3"/>
  <c r="P43" i="3" l="1"/>
  <c r="P26" i="3"/>
  <c r="P35" i="3"/>
  <c r="P44" i="3"/>
  <c r="P53" i="3"/>
  <c r="P25" i="3"/>
  <c r="P34" i="3"/>
  <c r="P52" i="3"/>
  <c r="P14" i="3"/>
  <c r="P15" i="3"/>
  <c r="D51" i="3"/>
  <c r="D50" i="3"/>
  <c r="D49" i="3"/>
  <c r="D48" i="3"/>
  <c r="D47" i="3"/>
  <c r="D46" i="3"/>
  <c r="D42" i="3"/>
  <c r="D41" i="3"/>
  <c r="D40" i="3"/>
  <c r="D39" i="3"/>
  <c r="D38" i="3"/>
  <c r="D37" i="3"/>
  <c r="D33" i="3"/>
  <c r="D32" i="3"/>
  <c r="D31" i="3"/>
  <c r="D30" i="3"/>
  <c r="D29" i="3"/>
  <c r="D28" i="3"/>
  <c r="D24" i="3"/>
  <c r="D23" i="3"/>
  <c r="D22" i="3"/>
  <c r="D21" i="3"/>
  <c r="D20" i="3"/>
  <c r="D19" i="3"/>
  <c r="D13" i="3"/>
  <c r="D12" i="3"/>
  <c r="D11" i="3"/>
  <c r="D10" i="3"/>
  <c r="D9" i="3"/>
  <c r="D8" i="3"/>
  <c r="Q345" i="2"/>
  <c r="O345" i="2"/>
  <c r="N345" i="2"/>
  <c r="M345" i="2"/>
  <c r="L345" i="2"/>
  <c r="K345" i="2"/>
  <c r="J345" i="2"/>
  <c r="I345" i="2"/>
  <c r="H345" i="2"/>
  <c r="G345" i="2"/>
  <c r="F345" i="2"/>
  <c r="E345" i="2"/>
  <c r="D345" i="2"/>
  <c r="Q344" i="2"/>
  <c r="O344" i="2"/>
  <c r="N344" i="2"/>
  <c r="M344" i="2"/>
  <c r="L344" i="2"/>
  <c r="K344" i="2"/>
  <c r="J344" i="2"/>
  <c r="I344" i="2"/>
  <c r="H344" i="2"/>
  <c r="G344" i="2"/>
  <c r="F344" i="2"/>
  <c r="E344" i="2"/>
  <c r="D344" i="2"/>
  <c r="C343" i="2"/>
  <c r="C342" i="2"/>
  <c r="C341" i="2"/>
  <c r="C340" i="2"/>
  <c r="C339" i="2"/>
  <c r="C338" i="2"/>
  <c r="Q335" i="2"/>
  <c r="O335" i="2"/>
  <c r="N335" i="2"/>
  <c r="M335" i="2"/>
  <c r="L335" i="2"/>
  <c r="K335" i="2"/>
  <c r="J335" i="2"/>
  <c r="I335" i="2"/>
  <c r="H335" i="2"/>
  <c r="G335" i="2"/>
  <c r="F335" i="2"/>
  <c r="E335" i="2"/>
  <c r="D335" i="2"/>
  <c r="Q334" i="2"/>
  <c r="O334" i="2"/>
  <c r="N334" i="2"/>
  <c r="M334" i="2"/>
  <c r="L334" i="2"/>
  <c r="K334" i="2"/>
  <c r="J334" i="2"/>
  <c r="I334" i="2"/>
  <c r="H334" i="2"/>
  <c r="G334" i="2"/>
  <c r="F334" i="2"/>
  <c r="E334" i="2"/>
  <c r="D334" i="2"/>
  <c r="C333" i="2"/>
  <c r="C332" i="2"/>
  <c r="C331" i="2"/>
  <c r="C330" i="2"/>
  <c r="C329" i="2"/>
  <c r="C328" i="2"/>
  <c r="Q325" i="2"/>
  <c r="O325" i="2"/>
  <c r="N325" i="2"/>
  <c r="M325" i="2"/>
  <c r="L325" i="2"/>
  <c r="K325" i="2"/>
  <c r="J325" i="2"/>
  <c r="I325" i="2"/>
  <c r="H325" i="2"/>
  <c r="G325" i="2"/>
  <c r="F325" i="2"/>
  <c r="E325" i="2"/>
  <c r="D325" i="2"/>
  <c r="Q324" i="2"/>
  <c r="O324" i="2"/>
  <c r="N324" i="2"/>
  <c r="M324" i="2"/>
  <c r="L324" i="2"/>
  <c r="K324" i="2"/>
  <c r="J324" i="2"/>
  <c r="I324" i="2"/>
  <c r="H324" i="2"/>
  <c r="G324" i="2"/>
  <c r="F324" i="2"/>
  <c r="E324" i="2"/>
  <c r="D324" i="2"/>
  <c r="C323" i="2"/>
  <c r="C322" i="2"/>
  <c r="C321" i="2"/>
  <c r="C320" i="2"/>
  <c r="C319" i="2"/>
  <c r="C318" i="2"/>
  <c r="Q315" i="2"/>
  <c r="O315" i="2"/>
  <c r="N315" i="2"/>
  <c r="M315" i="2"/>
  <c r="L315" i="2"/>
  <c r="K315" i="2"/>
  <c r="J315" i="2"/>
  <c r="I315" i="2"/>
  <c r="H315" i="2"/>
  <c r="G315" i="2"/>
  <c r="F315" i="2"/>
  <c r="E315" i="2"/>
  <c r="D315" i="2"/>
  <c r="Q314" i="2"/>
  <c r="O314" i="2"/>
  <c r="N314" i="2"/>
  <c r="M314" i="2"/>
  <c r="L314" i="2"/>
  <c r="K314" i="2"/>
  <c r="J314" i="2"/>
  <c r="I314" i="2"/>
  <c r="H314" i="2"/>
  <c r="G314" i="2"/>
  <c r="F314" i="2"/>
  <c r="E314" i="2"/>
  <c r="D314" i="2"/>
  <c r="C313" i="2"/>
  <c r="C312" i="2"/>
  <c r="C311" i="2"/>
  <c r="C315" i="2" s="1"/>
  <c r="C310" i="2"/>
  <c r="C309" i="2"/>
  <c r="C308" i="2"/>
  <c r="Q305" i="2"/>
  <c r="O305" i="2"/>
  <c r="N305" i="2"/>
  <c r="M305" i="2"/>
  <c r="L305" i="2"/>
  <c r="K305" i="2"/>
  <c r="J305" i="2"/>
  <c r="I305" i="2"/>
  <c r="H305" i="2"/>
  <c r="G305" i="2"/>
  <c r="F305" i="2"/>
  <c r="E305" i="2"/>
  <c r="D305" i="2"/>
  <c r="Q304" i="2"/>
  <c r="O304" i="2"/>
  <c r="N304" i="2"/>
  <c r="M304" i="2"/>
  <c r="L304" i="2"/>
  <c r="K304" i="2"/>
  <c r="J304" i="2"/>
  <c r="I304" i="2"/>
  <c r="H304" i="2"/>
  <c r="G304" i="2"/>
  <c r="F304" i="2"/>
  <c r="E304" i="2"/>
  <c r="D304" i="2"/>
  <c r="C303" i="2"/>
  <c r="C302" i="2"/>
  <c r="C301" i="2"/>
  <c r="C305" i="2" s="1"/>
  <c r="C300" i="2"/>
  <c r="C299" i="2"/>
  <c r="C298" i="2"/>
  <c r="Q295" i="2"/>
  <c r="O295" i="2"/>
  <c r="N295" i="2"/>
  <c r="M295" i="2"/>
  <c r="L295" i="2"/>
  <c r="K295" i="2"/>
  <c r="J295" i="2"/>
  <c r="I295" i="2"/>
  <c r="H295" i="2"/>
  <c r="G295" i="2"/>
  <c r="F295" i="2"/>
  <c r="E295" i="2"/>
  <c r="D295" i="2"/>
  <c r="Q294" i="2"/>
  <c r="O294" i="2"/>
  <c r="N294" i="2"/>
  <c r="M294" i="2"/>
  <c r="L294" i="2"/>
  <c r="K294" i="2"/>
  <c r="J294" i="2"/>
  <c r="I294" i="2"/>
  <c r="H294" i="2"/>
  <c r="G294" i="2"/>
  <c r="F294" i="2"/>
  <c r="E294" i="2"/>
  <c r="D294" i="2"/>
  <c r="C293" i="2"/>
  <c r="C292" i="2"/>
  <c r="C291" i="2"/>
  <c r="C295" i="2" s="1"/>
  <c r="C290" i="2"/>
  <c r="C289" i="2"/>
  <c r="C288" i="2"/>
  <c r="C294" i="2" s="1"/>
  <c r="Q285" i="2"/>
  <c r="O285" i="2"/>
  <c r="N285" i="2"/>
  <c r="M285" i="2"/>
  <c r="L285" i="2"/>
  <c r="K285" i="2"/>
  <c r="J285" i="2"/>
  <c r="I285" i="2"/>
  <c r="H285" i="2"/>
  <c r="G285" i="2"/>
  <c r="F285" i="2"/>
  <c r="E285" i="2"/>
  <c r="D285" i="2"/>
  <c r="Q284" i="2"/>
  <c r="O284" i="2"/>
  <c r="N284" i="2"/>
  <c r="M284" i="2"/>
  <c r="L284" i="2"/>
  <c r="K284" i="2"/>
  <c r="J284" i="2"/>
  <c r="I284" i="2"/>
  <c r="H284" i="2"/>
  <c r="G284" i="2"/>
  <c r="F284" i="2"/>
  <c r="E284" i="2"/>
  <c r="D284" i="2"/>
  <c r="C283" i="2"/>
  <c r="C282" i="2"/>
  <c r="C281" i="2"/>
  <c r="C280" i="2"/>
  <c r="C279" i="2"/>
  <c r="C278" i="2"/>
  <c r="C284" i="2" s="1"/>
  <c r="Q275" i="2"/>
  <c r="O275" i="2"/>
  <c r="N275" i="2"/>
  <c r="M275" i="2"/>
  <c r="L275" i="2"/>
  <c r="K275" i="2"/>
  <c r="J275" i="2"/>
  <c r="I275" i="2"/>
  <c r="H275" i="2"/>
  <c r="G275" i="2"/>
  <c r="F275" i="2"/>
  <c r="E275" i="2"/>
  <c r="D275" i="2"/>
  <c r="Q274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C273" i="2"/>
  <c r="C272" i="2"/>
  <c r="C271" i="2"/>
  <c r="C270" i="2"/>
  <c r="C269" i="2"/>
  <c r="C268" i="2"/>
  <c r="C274" i="2" s="1"/>
  <c r="Q265" i="2"/>
  <c r="O265" i="2"/>
  <c r="N265" i="2"/>
  <c r="M265" i="2"/>
  <c r="L265" i="2"/>
  <c r="K265" i="2"/>
  <c r="J265" i="2"/>
  <c r="I265" i="2"/>
  <c r="H265" i="2"/>
  <c r="G265" i="2"/>
  <c r="F265" i="2"/>
  <c r="E265" i="2"/>
  <c r="D265" i="2"/>
  <c r="Q264" i="2"/>
  <c r="O264" i="2"/>
  <c r="N264" i="2"/>
  <c r="M264" i="2"/>
  <c r="L264" i="2"/>
  <c r="K264" i="2"/>
  <c r="J264" i="2"/>
  <c r="I264" i="2"/>
  <c r="H264" i="2"/>
  <c r="G264" i="2"/>
  <c r="F264" i="2"/>
  <c r="E264" i="2"/>
  <c r="D264" i="2"/>
  <c r="C263" i="2"/>
  <c r="C262" i="2"/>
  <c r="C261" i="2"/>
  <c r="C260" i="2"/>
  <c r="C259" i="2"/>
  <c r="C258" i="2"/>
  <c r="C264" i="2" s="1"/>
  <c r="Q255" i="2"/>
  <c r="O255" i="2"/>
  <c r="N255" i="2"/>
  <c r="M255" i="2"/>
  <c r="L255" i="2"/>
  <c r="K255" i="2"/>
  <c r="J255" i="2"/>
  <c r="I255" i="2"/>
  <c r="H255" i="2"/>
  <c r="G255" i="2"/>
  <c r="F255" i="2"/>
  <c r="E255" i="2"/>
  <c r="D255" i="2"/>
  <c r="Q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C253" i="2"/>
  <c r="C252" i="2"/>
  <c r="C251" i="2"/>
  <c r="C250" i="2"/>
  <c r="C249" i="2"/>
  <c r="C248" i="2"/>
  <c r="C254" i="2" s="1"/>
  <c r="Q245" i="2"/>
  <c r="O245" i="2"/>
  <c r="N245" i="2"/>
  <c r="M245" i="2"/>
  <c r="L245" i="2"/>
  <c r="K245" i="2"/>
  <c r="J245" i="2"/>
  <c r="I245" i="2"/>
  <c r="H245" i="2"/>
  <c r="G245" i="2"/>
  <c r="F245" i="2"/>
  <c r="E245" i="2"/>
  <c r="D245" i="2"/>
  <c r="Q244" i="2"/>
  <c r="O244" i="2"/>
  <c r="N244" i="2"/>
  <c r="M244" i="2"/>
  <c r="L244" i="2"/>
  <c r="K244" i="2"/>
  <c r="J244" i="2"/>
  <c r="I244" i="2"/>
  <c r="H244" i="2"/>
  <c r="G244" i="2"/>
  <c r="F244" i="2"/>
  <c r="E244" i="2"/>
  <c r="D244" i="2"/>
  <c r="C243" i="2"/>
  <c r="C242" i="2"/>
  <c r="C241" i="2"/>
  <c r="C240" i="2"/>
  <c r="C239" i="2"/>
  <c r="C238" i="2"/>
  <c r="C244" i="2" s="1"/>
  <c r="Q235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Q234" i="2"/>
  <c r="O234" i="2"/>
  <c r="N234" i="2"/>
  <c r="M234" i="2"/>
  <c r="L234" i="2"/>
  <c r="K234" i="2"/>
  <c r="J234" i="2"/>
  <c r="I234" i="2"/>
  <c r="H234" i="2"/>
  <c r="G234" i="2"/>
  <c r="F234" i="2"/>
  <c r="E234" i="2"/>
  <c r="D234" i="2"/>
  <c r="C233" i="2"/>
  <c r="C232" i="2"/>
  <c r="C231" i="2"/>
  <c r="C230" i="2"/>
  <c r="C229" i="2"/>
  <c r="C235" i="2" s="1"/>
  <c r="C228" i="2"/>
  <c r="Q225" i="2"/>
  <c r="O225" i="2"/>
  <c r="N225" i="2"/>
  <c r="M225" i="2"/>
  <c r="L225" i="2"/>
  <c r="K225" i="2"/>
  <c r="J225" i="2"/>
  <c r="I225" i="2"/>
  <c r="H225" i="2"/>
  <c r="G225" i="2"/>
  <c r="F225" i="2"/>
  <c r="E225" i="2"/>
  <c r="D225" i="2"/>
  <c r="Q224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C223" i="2"/>
  <c r="C222" i="2"/>
  <c r="C221" i="2"/>
  <c r="C220" i="2"/>
  <c r="C219" i="2"/>
  <c r="C218" i="2"/>
  <c r="Q215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Q214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C213" i="2"/>
  <c r="C212" i="2"/>
  <c r="C211" i="2"/>
  <c r="C210" i="2"/>
  <c r="C209" i="2"/>
  <c r="C208" i="2"/>
  <c r="Q205" i="2"/>
  <c r="O205" i="2"/>
  <c r="N205" i="2"/>
  <c r="M205" i="2"/>
  <c r="L205" i="2"/>
  <c r="K205" i="2"/>
  <c r="J205" i="2"/>
  <c r="I205" i="2"/>
  <c r="H205" i="2"/>
  <c r="G205" i="2"/>
  <c r="F205" i="2"/>
  <c r="E205" i="2"/>
  <c r="D205" i="2"/>
  <c r="Q204" i="2"/>
  <c r="O204" i="2"/>
  <c r="N204" i="2"/>
  <c r="M204" i="2"/>
  <c r="L204" i="2"/>
  <c r="K204" i="2"/>
  <c r="J204" i="2"/>
  <c r="I204" i="2"/>
  <c r="H204" i="2"/>
  <c r="G204" i="2"/>
  <c r="F204" i="2"/>
  <c r="E204" i="2"/>
  <c r="D204" i="2"/>
  <c r="C203" i="2"/>
  <c r="C202" i="2"/>
  <c r="C201" i="2"/>
  <c r="C200" i="2"/>
  <c r="C199" i="2"/>
  <c r="C198" i="2"/>
  <c r="Q195" i="2"/>
  <c r="O195" i="2"/>
  <c r="N195" i="2"/>
  <c r="M195" i="2"/>
  <c r="L195" i="2"/>
  <c r="K195" i="2"/>
  <c r="J195" i="2"/>
  <c r="I195" i="2"/>
  <c r="H195" i="2"/>
  <c r="G195" i="2"/>
  <c r="F195" i="2"/>
  <c r="E195" i="2"/>
  <c r="D195" i="2"/>
  <c r="Q194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C193" i="2"/>
  <c r="C192" i="2"/>
  <c r="C191" i="2"/>
  <c r="C190" i="2"/>
  <c r="C189" i="2"/>
  <c r="C188" i="2"/>
  <c r="C194" i="2" s="1"/>
  <c r="Q185" i="2"/>
  <c r="O185" i="2"/>
  <c r="N185" i="2"/>
  <c r="M185" i="2"/>
  <c r="L185" i="2"/>
  <c r="K185" i="2"/>
  <c r="J185" i="2"/>
  <c r="I185" i="2"/>
  <c r="H185" i="2"/>
  <c r="G185" i="2"/>
  <c r="F185" i="2"/>
  <c r="E185" i="2"/>
  <c r="D185" i="2"/>
  <c r="Q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C183" i="2"/>
  <c r="C182" i="2"/>
  <c r="C181" i="2"/>
  <c r="C180" i="2"/>
  <c r="C179" i="2"/>
  <c r="C178" i="2"/>
  <c r="C184" i="2" s="1"/>
  <c r="Q175" i="2"/>
  <c r="O175" i="2"/>
  <c r="N175" i="2"/>
  <c r="M175" i="2"/>
  <c r="L175" i="2"/>
  <c r="K175" i="2"/>
  <c r="J175" i="2"/>
  <c r="I175" i="2"/>
  <c r="H175" i="2"/>
  <c r="G175" i="2"/>
  <c r="F175" i="2"/>
  <c r="E175" i="2"/>
  <c r="D175" i="2"/>
  <c r="Q174" i="2"/>
  <c r="O174" i="2"/>
  <c r="N174" i="2"/>
  <c r="M174" i="2"/>
  <c r="L174" i="2"/>
  <c r="K174" i="2"/>
  <c r="J174" i="2"/>
  <c r="I174" i="2"/>
  <c r="H174" i="2"/>
  <c r="G174" i="2"/>
  <c r="F174" i="2"/>
  <c r="E174" i="2"/>
  <c r="D174" i="2"/>
  <c r="C173" i="2"/>
  <c r="C172" i="2"/>
  <c r="C171" i="2"/>
  <c r="C170" i="2"/>
  <c r="C169" i="2"/>
  <c r="C168" i="2"/>
  <c r="Q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Q164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C163" i="2"/>
  <c r="C162" i="2"/>
  <c r="C161" i="2"/>
  <c r="C160" i="2"/>
  <c r="C159" i="2"/>
  <c r="C158" i="2"/>
  <c r="Q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Q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C153" i="2"/>
  <c r="C152" i="2"/>
  <c r="C151" i="2"/>
  <c r="C150" i="2"/>
  <c r="C149" i="2"/>
  <c r="C155" i="2" s="1"/>
  <c r="C148" i="2"/>
  <c r="Q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Q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3" i="2"/>
  <c r="C142" i="2"/>
  <c r="C141" i="2"/>
  <c r="C140" i="2"/>
  <c r="C139" i="2"/>
  <c r="C138" i="2"/>
  <c r="Q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Q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C133" i="2"/>
  <c r="C132" i="2"/>
  <c r="C131" i="2"/>
  <c r="C130" i="2"/>
  <c r="C129" i="2"/>
  <c r="C128" i="2"/>
  <c r="Q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Q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3" i="2"/>
  <c r="C122" i="2"/>
  <c r="C121" i="2"/>
  <c r="C120" i="2"/>
  <c r="C119" i="2"/>
  <c r="C118" i="2"/>
  <c r="Q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Q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3" i="2"/>
  <c r="C112" i="2"/>
  <c r="C111" i="2"/>
  <c r="C115" i="2" s="1"/>
  <c r="C110" i="2"/>
  <c r="C109" i="2"/>
  <c r="C108" i="2"/>
  <c r="Q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Q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3" i="2"/>
  <c r="C102" i="2"/>
  <c r="C101" i="2"/>
  <c r="C100" i="2"/>
  <c r="C99" i="2"/>
  <c r="C98" i="2"/>
  <c r="Q95" i="2"/>
  <c r="O95" i="2"/>
  <c r="N95" i="2"/>
  <c r="M95" i="2"/>
  <c r="L95" i="2"/>
  <c r="K95" i="2"/>
  <c r="J95" i="2"/>
  <c r="I95" i="2"/>
  <c r="H95" i="2"/>
  <c r="G95" i="2"/>
  <c r="F95" i="2"/>
  <c r="E95" i="2"/>
  <c r="D95" i="2"/>
  <c r="Q94" i="2"/>
  <c r="O94" i="2"/>
  <c r="N94" i="2"/>
  <c r="M94" i="2"/>
  <c r="L94" i="2"/>
  <c r="K94" i="2"/>
  <c r="J94" i="2"/>
  <c r="I94" i="2"/>
  <c r="H94" i="2"/>
  <c r="G94" i="2"/>
  <c r="F94" i="2"/>
  <c r="E94" i="2"/>
  <c r="D94" i="2"/>
  <c r="C93" i="2"/>
  <c r="C92" i="2"/>
  <c r="C91" i="2"/>
  <c r="C90" i="2"/>
  <c r="C89" i="2"/>
  <c r="C88" i="2"/>
  <c r="Q85" i="2"/>
  <c r="O85" i="2"/>
  <c r="N85" i="2"/>
  <c r="M85" i="2"/>
  <c r="L85" i="2"/>
  <c r="K85" i="2"/>
  <c r="J85" i="2"/>
  <c r="I85" i="2"/>
  <c r="H85" i="2"/>
  <c r="G85" i="2"/>
  <c r="F85" i="2"/>
  <c r="E85" i="2"/>
  <c r="D85" i="2"/>
  <c r="Q84" i="2"/>
  <c r="O84" i="2"/>
  <c r="N84" i="2"/>
  <c r="M84" i="2"/>
  <c r="L84" i="2"/>
  <c r="K84" i="2"/>
  <c r="J84" i="2"/>
  <c r="I84" i="2"/>
  <c r="H84" i="2"/>
  <c r="G84" i="2"/>
  <c r="F84" i="2"/>
  <c r="E84" i="2"/>
  <c r="D84" i="2"/>
  <c r="C83" i="2"/>
  <c r="C82" i="2"/>
  <c r="C81" i="2"/>
  <c r="C80" i="2"/>
  <c r="C79" i="2"/>
  <c r="C78" i="2"/>
  <c r="Q75" i="2"/>
  <c r="O75" i="2"/>
  <c r="N75" i="2"/>
  <c r="M75" i="2"/>
  <c r="L75" i="2"/>
  <c r="K75" i="2"/>
  <c r="J75" i="2"/>
  <c r="I75" i="2"/>
  <c r="H75" i="2"/>
  <c r="G75" i="2"/>
  <c r="F75" i="2"/>
  <c r="E75" i="2"/>
  <c r="D75" i="2"/>
  <c r="Q74" i="2"/>
  <c r="O74" i="2"/>
  <c r="N74" i="2"/>
  <c r="M74" i="2"/>
  <c r="L74" i="2"/>
  <c r="K74" i="2"/>
  <c r="J74" i="2"/>
  <c r="I74" i="2"/>
  <c r="H74" i="2"/>
  <c r="G74" i="2"/>
  <c r="F74" i="2"/>
  <c r="E74" i="2"/>
  <c r="D74" i="2"/>
  <c r="C73" i="2"/>
  <c r="C72" i="2"/>
  <c r="C71" i="2"/>
  <c r="C75" i="2" s="1"/>
  <c r="C70" i="2"/>
  <c r="C69" i="2"/>
  <c r="C68" i="2"/>
  <c r="Q65" i="2"/>
  <c r="O65" i="2"/>
  <c r="N65" i="2"/>
  <c r="M65" i="2"/>
  <c r="L65" i="2"/>
  <c r="K65" i="2"/>
  <c r="J65" i="2"/>
  <c r="I65" i="2"/>
  <c r="H65" i="2"/>
  <c r="G65" i="2"/>
  <c r="F65" i="2"/>
  <c r="E65" i="2"/>
  <c r="D65" i="2"/>
  <c r="Q64" i="2"/>
  <c r="O64" i="2"/>
  <c r="N64" i="2"/>
  <c r="M64" i="2"/>
  <c r="L64" i="2"/>
  <c r="K64" i="2"/>
  <c r="J64" i="2"/>
  <c r="I64" i="2"/>
  <c r="H64" i="2"/>
  <c r="G64" i="2"/>
  <c r="F64" i="2"/>
  <c r="E64" i="2"/>
  <c r="D64" i="2"/>
  <c r="C63" i="2"/>
  <c r="C62" i="2"/>
  <c r="C61" i="2"/>
  <c r="C60" i="2"/>
  <c r="C59" i="2"/>
  <c r="C58" i="2"/>
  <c r="Q55" i="2"/>
  <c r="O55" i="2"/>
  <c r="N55" i="2"/>
  <c r="M55" i="2"/>
  <c r="L55" i="2"/>
  <c r="K55" i="2"/>
  <c r="J55" i="2"/>
  <c r="I55" i="2"/>
  <c r="H55" i="2"/>
  <c r="G55" i="2"/>
  <c r="F55" i="2"/>
  <c r="E55" i="2"/>
  <c r="D55" i="2"/>
  <c r="Q54" i="2"/>
  <c r="O54" i="2"/>
  <c r="N54" i="2"/>
  <c r="M54" i="2"/>
  <c r="L54" i="2"/>
  <c r="K54" i="2"/>
  <c r="J54" i="2"/>
  <c r="I54" i="2"/>
  <c r="H54" i="2"/>
  <c r="G54" i="2"/>
  <c r="F54" i="2"/>
  <c r="E54" i="2"/>
  <c r="D54" i="2"/>
  <c r="C53" i="2"/>
  <c r="C52" i="2"/>
  <c r="C51" i="2"/>
  <c r="C50" i="2"/>
  <c r="C49" i="2"/>
  <c r="C48" i="2"/>
  <c r="Q45" i="2"/>
  <c r="O45" i="2"/>
  <c r="N45" i="2"/>
  <c r="M45" i="2"/>
  <c r="L45" i="2"/>
  <c r="K45" i="2"/>
  <c r="J45" i="2"/>
  <c r="I45" i="2"/>
  <c r="H45" i="2"/>
  <c r="G45" i="2"/>
  <c r="F45" i="2"/>
  <c r="E45" i="2"/>
  <c r="D45" i="2"/>
  <c r="Q44" i="2"/>
  <c r="O44" i="2"/>
  <c r="N44" i="2"/>
  <c r="M44" i="2"/>
  <c r="L44" i="2"/>
  <c r="K44" i="2"/>
  <c r="J44" i="2"/>
  <c r="I44" i="2"/>
  <c r="H44" i="2"/>
  <c r="G44" i="2"/>
  <c r="F44" i="2"/>
  <c r="E44" i="2"/>
  <c r="D44" i="2"/>
  <c r="C43" i="2"/>
  <c r="C42" i="2"/>
  <c r="C41" i="2"/>
  <c r="C40" i="2"/>
  <c r="C39" i="2"/>
  <c r="C38" i="2"/>
  <c r="Q35" i="2"/>
  <c r="O35" i="2"/>
  <c r="N35" i="2"/>
  <c r="M35" i="2"/>
  <c r="L35" i="2"/>
  <c r="K35" i="2"/>
  <c r="J35" i="2"/>
  <c r="I35" i="2"/>
  <c r="H35" i="2"/>
  <c r="G35" i="2"/>
  <c r="F35" i="2"/>
  <c r="E35" i="2"/>
  <c r="D35" i="2"/>
  <c r="Q34" i="2"/>
  <c r="O34" i="2"/>
  <c r="N34" i="2"/>
  <c r="M34" i="2"/>
  <c r="L34" i="2"/>
  <c r="K34" i="2"/>
  <c r="J34" i="2"/>
  <c r="I34" i="2"/>
  <c r="H34" i="2"/>
  <c r="G34" i="2"/>
  <c r="F34" i="2"/>
  <c r="E34" i="2"/>
  <c r="D34" i="2"/>
  <c r="C33" i="2"/>
  <c r="C32" i="2"/>
  <c r="C31" i="2"/>
  <c r="C30" i="2"/>
  <c r="C29" i="2"/>
  <c r="C28" i="2"/>
  <c r="Q25" i="2"/>
  <c r="O25" i="2"/>
  <c r="N25" i="2"/>
  <c r="M25" i="2"/>
  <c r="L25" i="2"/>
  <c r="K25" i="2"/>
  <c r="J25" i="2"/>
  <c r="I25" i="2"/>
  <c r="H25" i="2"/>
  <c r="G25" i="2"/>
  <c r="F25" i="2"/>
  <c r="E25" i="2"/>
  <c r="D25" i="2"/>
  <c r="Q24" i="2"/>
  <c r="O24" i="2"/>
  <c r="N24" i="2"/>
  <c r="M24" i="2"/>
  <c r="L24" i="2"/>
  <c r="K24" i="2"/>
  <c r="J24" i="2"/>
  <c r="I24" i="2"/>
  <c r="H24" i="2"/>
  <c r="G24" i="2"/>
  <c r="F24" i="2"/>
  <c r="E24" i="2"/>
  <c r="D24" i="2"/>
  <c r="C23" i="2"/>
  <c r="C22" i="2"/>
  <c r="C21" i="2"/>
  <c r="C20" i="2"/>
  <c r="C19" i="2"/>
  <c r="C18" i="2"/>
  <c r="D15" i="2"/>
  <c r="D14" i="2"/>
  <c r="C344" i="2" l="1"/>
  <c r="C345" i="2"/>
  <c r="C334" i="2"/>
  <c r="C335" i="2"/>
  <c r="C324" i="2"/>
  <c r="C325" i="2"/>
  <c r="C314" i="2"/>
  <c r="C304" i="2"/>
  <c r="C285" i="2"/>
  <c r="C275" i="2"/>
  <c r="C265" i="2"/>
  <c r="C255" i="2"/>
  <c r="C245" i="2"/>
  <c r="C234" i="2"/>
  <c r="C224" i="2"/>
  <c r="C225" i="2"/>
  <c r="C215" i="2"/>
  <c r="C214" i="2"/>
  <c r="C205" i="2"/>
  <c r="C204" i="2"/>
  <c r="C195" i="2"/>
  <c r="C185" i="2"/>
  <c r="C174" i="2"/>
  <c r="C175" i="2"/>
  <c r="C164" i="2"/>
  <c r="C165" i="2"/>
  <c r="C154" i="2"/>
  <c r="C144" i="2"/>
  <c r="C145" i="2"/>
  <c r="C135" i="2"/>
  <c r="C134" i="2"/>
  <c r="C124" i="2"/>
  <c r="C125" i="2"/>
  <c r="C114" i="2"/>
  <c r="C105" i="2"/>
  <c r="C104" i="2"/>
  <c r="C95" i="2"/>
  <c r="C94" i="2"/>
  <c r="C85" i="2"/>
  <c r="C84" i="2"/>
  <c r="C74" i="2"/>
  <c r="C65" i="2"/>
  <c r="C64" i="2"/>
  <c r="C55" i="2"/>
  <c r="C54" i="2"/>
  <c r="C44" i="2"/>
  <c r="C45" i="2"/>
  <c r="C35" i="2"/>
  <c r="C34" i="2"/>
  <c r="C24" i="2"/>
  <c r="C25" i="2"/>
  <c r="D34" i="3"/>
  <c r="D43" i="3"/>
  <c r="D52" i="3"/>
  <c r="D35" i="3"/>
  <c r="D53" i="3"/>
  <c r="D15" i="3"/>
  <c r="D26" i="3"/>
  <c r="D44" i="3"/>
  <c r="D14" i="3"/>
  <c r="D25" i="3"/>
  <c r="L51" i="3"/>
  <c r="L50" i="3"/>
  <c r="L49" i="3"/>
  <c r="L48" i="3"/>
  <c r="L47" i="3"/>
  <c r="L46" i="3"/>
  <c r="F51" i="3"/>
  <c r="F50" i="3"/>
  <c r="F49" i="3"/>
  <c r="F48" i="3"/>
  <c r="F47" i="3"/>
  <c r="F46" i="3"/>
  <c r="L33" i="3"/>
  <c r="L32" i="3"/>
  <c r="L31" i="3"/>
  <c r="L30" i="3"/>
  <c r="L29" i="3"/>
  <c r="L28" i="3"/>
  <c r="F33" i="3"/>
  <c r="F32" i="3"/>
  <c r="F31" i="3"/>
  <c r="F30" i="3"/>
  <c r="F29" i="3"/>
  <c r="F28" i="3"/>
  <c r="L42" i="3"/>
  <c r="L41" i="3"/>
  <c r="L40" i="3"/>
  <c r="L39" i="3"/>
  <c r="L38" i="3"/>
  <c r="L37" i="3"/>
  <c r="F42" i="3"/>
  <c r="F41" i="3"/>
  <c r="F40" i="3"/>
  <c r="F39" i="3"/>
  <c r="F38" i="3"/>
  <c r="F37" i="3"/>
  <c r="L24" i="3"/>
  <c r="L23" i="3"/>
  <c r="L22" i="3"/>
  <c r="L21" i="3"/>
  <c r="L20" i="3"/>
  <c r="L19" i="3"/>
  <c r="F24" i="3"/>
  <c r="F23" i="3"/>
  <c r="F22" i="3"/>
  <c r="F21" i="3"/>
  <c r="F20" i="3"/>
  <c r="F19" i="3"/>
  <c r="F13" i="3"/>
  <c r="F12" i="3"/>
  <c r="F11" i="3"/>
  <c r="F10" i="3"/>
  <c r="F9" i="3"/>
  <c r="F8" i="3"/>
  <c r="L13" i="3"/>
  <c r="L12" i="3"/>
  <c r="L11" i="3"/>
  <c r="L10" i="3"/>
  <c r="L9" i="3"/>
  <c r="L8" i="3"/>
  <c r="L15" i="2"/>
  <c r="L14" i="2"/>
  <c r="F15" i="2"/>
  <c r="F14" i="2"/>
  <c r="C13" i="2"/>
  <c r="C12" i="2"/>
  <c r="C11" i="2"/>
  <c r="C10" i="2"/>
  <c r="C9" i="2"/>
  <c r="L34" i="3" l="1"/>
  <c r="F52" i="3"/>
  <c r="L52" i="3"/>
  <c r="F43" i="3"/>
  <c r="L35" i="3"/>
  <c r="F14" i="3"/>
  <c r="L25" i="3"/>
  <c r="F15" i="3"/>
  <c r="L26" i="3"/>
  <c r="L15" i="3"/>
  <c r="F26" i="3"/>
  <c r="F44" i="3"/>
  <c r="F35" i="3"/>
  <c r="F53" i="3"/>
  <c r="F25" i="3"/>
  <c r="L43" i="3"/>
  <c r="F34" i="3"/>
  <c r="L53" i="3"/>
  <c r="Q337" i="2"/>
  <c r="L44" i="3"/>
  <c r="L14" i="3"/>
  <c r="C26" i="7" l="1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O26" i="7"/>
  <c r="N26" i="7"/>
  <c r="M26" i="7"/>
  <c r="L26" i="7"/>
  <c r="K26" i="7"/>
  <c r="J26" i="7"/>
  <c r="I26" i="7"/>
  <c r="H26" i="7"/>
  <c r="G26" i="7"/>
  <c r="F26" i="7"/>
  <c r="E26" i="7"/>
  <c r="D26" i="7"/>
  <c r="K13" i="7"/>
  <c r="J13" i="7"/>
  <c r="I13" i="7"/>
  <c r="H13" i="7"/>
  <c r="G13" i="7"/>
  <c r="F13" i="7"/>
  <c r="E13" i="7"/>
  <c r="D13" i="7"/>
  <c r="K12" i="7"/>
  <c r="J12" i="7"/>
  <c r="I12" i="7"/>
  <c r="H12" i="7"/>
  <c r="G12" i="7"/>
  <c r="F12" i="7"/>
  <c r="E12" i="7"/>
  <c r="D12" i="7"/>
  <c r="C13" i="7"/>
  <c r="C12" i="7"/>
  <c r="L6" i="9" s="1"/>
  <c r="G13" i="6" l="1"/>
  <c r="F13" i="6"/>
  <c r="E13" i="6"/>
  <c r="D13" i="6"/>
  <c r="G12" i="6"/>
  <c r="F12" i="6"/>
  <c r="E12" i="6"/>
  <c r="D12" i="6"/>
  <c r="C13" i="6"/>
  <c r="C12" i="6"/>
  <c r="O16" i="5"/>
  <c r="N16" i="5"/>
  <c r="O15" i="5"/>
  <c r="N15" i="5"/>
  <c r="L16" i="5"/>
  <c r="K16" i="5"/>
  <c r="J16" i="5"/>
  <c r="I16" i="5"/>
  <c r="H16" i="5"/>
  <c r="G16" i="5"/>
  <c r="F16" i="5"/>
  <c r="L15" i="5"/>
  <c r="J6" i="9" s="1"/>
  <c r="K15" i="5"/>
  <c r="I6" i="9" s="1"/>
  <c r="J15" i="5"/>
  <c r="I15" i="5"/>
  <c r="H15" i="5"/>
  <c r="G15" i="5"/>
  <c r="F15" i="5"/>
  <c r="C16" i="5"/>
  <c r="C15" i="5"/>
  <c r="J9" i="10" s="1"/>
  <c r="D14" i="5"/>
  <c r="M14" i="5" s="1"/>
  <c r="D13" i="5"/>
  <c r="P13" i="5" s="1"/>
  <c r="D12" i="5"/>
  <c r="P12" i="5" s="1"/>
  <c r="D11" i="5"/>
  <c r="M11" i="5" s="1"/>
  <c r="D10" i="5"/>
  <c r="D16" i="5" s="1"/>
  <c r="D9" i="5"/>
  <c r="D76" i="4"/>
  <c r="D75" i="4"/>
  <c r="D74" i="4"/>
  <c r="D73" i="4"/>
  <c r="D72" i="4"/>
  <c r="D71" i="4"/>
  <c r="D65" i="4"/>
  <c r="D64" i="4"/>
  <c r="D63" i="4"/>
  <c r="D62" i="4"/>
  <c r="D61" i="4"/>
  <c r="D60" i="4"/>
  <c r="D55" i="4"/>
  <c r="D54" i="4"/>
  <c r="D53" i="4"/>
  <c r="D52" i="4"/>
  <c r="D51" i="4"/>
  <c r="D50" i="4"/>
  <c r="D45" i="4"/>
  <c r="D44" i="4"/>
  <c r="D43" i="4"/>
  <c r="D42" i="4"/>
  <c r="D41" i="4"/>
  <c r="D40" i="4"/>
  <c r="D35" i="4"/>
  <c r="D34" i="4"/>
  <c r="D33" i="4"/>
  <c r="D32" i="4"/>
  <c r="D31" i="4"/>
  <c r="D30" i="4"/>
  <c r="N76" i="4"/>
  <c r="N75" i="4"/>
  <c r="N74" i="4"/>
  <c r="N73" i="4"/>
  <c r="N72" i="4"/>
  <c r="N78" i="4" s="1"/>
  <c r="N71" i="4"/>
  <c r="N65" i="4"/>
  <c r="N64" i="4"/>
  <c r="N63" i="4"/>
  <c r="N62" i="4"/>
  <c r="N61" i="4"/>
  <c r="N60" i="4"/>
  <c r="N55" i="4"/>
  <c r="N54" i="4"/>
  <c r="N53" i="4"/>
  <c r="N52" i="4"/>
  <c r="N51" i="4"/>
  <c r="N57" i="4" s="1"/>
  <c r="N50" i="4"/>
  <c r="N45" i="4"/>
  <c r="N44" i="4"/>
  <c r="N43" i="4"/>
  <c r="N47" i="4" s="1"/>
  <c r="N42" i="4"/>
  <c r="N41" i="4"/>
  <c r="N40" i="4"/>
  <c r="N35" i="4"/>
  <c r="N34" i="4"/>
  <c r="N33" i="4"/>
  <c r="N32" i="4"/>
  <c r="N31" i="4"/>
  <c r="N30" i="4"/>
  <c r="N25" i="4"/>
  <c r="N24" i="4"/>
  <c r="N23" i="4"/>
  <c r="N27" i="4" s="1"/>
  <c r="N22" i="4"/>
  <c r="N26" i="4" s="1"/>
  <c r="N21" i="4"/>
  <c r="N20" i="4"/>
  <c r="D25" i="4"/>
  <c r="D24" i="4"/>
  <c r="D23" i="4"/>
  <c r="D22" i="4"/>
  <c r="D21" i="4"/>
  <c r="D20" i="4"/>
  <c r="N67" i="4" l="1"/>
  <c r="E14" i="5"/>
  <c r="E11" i="5"/>
  <c r="E10" i="5"/>
  <c r="N56" i="4"/>
  <c r="N77" i="4"/>
  <c r="N66" i="4"/>
  <c r="N46" i="4"/>
  <c r="N37" i="4"/>
  <c r="N36" i="4"/>
  <c r="M9" i="5"/>
  <c r="P9" i="5"/>
  <c r="K6" i="9"/>
  <c r="H6" i="9"/>
  <c r="P10" i="5"/>
  <c r="P11" i="5"/>
  <c r="P14" i="5"/>
  <c r="M12" i="5"/>
  <c r="E12" i="5"/>
  <c r="E13" i="5"/>
  <c r="M13" i="5"/>
  <c r="M10" i="5"/>
  <c r="D15" i="5"/>
  <c r="E9" i="5"/>
  <c r="E15" i="5" s="1"/>
  <c r="M15" i="4"/>
  <c r="L15" i="4"/>
  <c r="K15" i="4"/>
  <c r="J15" i="4"/>
  <c r="I15" i="4"/>
  <c r="H15" i="4"/>
  <c r="G15" i="4"/>
  <c r="E15" i="4"/>
  <c r="D15" i="4"/>
  <c r="M14" i="4"/>
  <c r="L14" i="4"/>
  <c r="K14" i="4"/>
  <c r="J14" i="4"/>
  <c r="I14" i="4"/>
  <c r="H14" i="4"/>
  <c r="G14" i="4"/>
  <c r="F14" i="4"/>
  <c r="E14" i="4"/>
  <c r="D14" i="4"/>
  <c r="M13" i="4"/>
  <c r="L13" i="4"/>
  <c r="K13" i="4"/>
  <c r="J13" i="4"/>
  <c r="I13" i="4"/>
  <c r="H13" i="4"/>
  <c r="G13" i="4"/>
  <c r="F13" i="4"/>
  <c r="E13" i="4"/>
  <c r="D13" i="4"/>
  <c r="M12" i="4"/>
  <c r="L12" i="4"/>
  <c r="K12" i="4"/>
  <c r="J12" i="4"/>
  <c r="I12" i="4"/>
  <c r="H12" i="4"/>
  <c r="G12" i="4"/>
  <c r="F12" i="4"/>
  <c r="E12" i="4"/>
  <c r="D12" i="4"/>
  <c r="M11" i="4"/>
  <c r="L11" i="4"/>
  <c r="K11" i="4"/>
  <c r="J11" i="4"/>
  <c r="I11" i="4"/>
  <c r="H11" i="4"/>
  <c r="G11" i="4"/>
  <c r="F11" i="4"/>
  <c r="F17" i="4" s="1"/>
  <c r="E11" i="4"/>
  <c r="D11" i="4"/>
  <c r="M10" i="4"/>
  <c r="L10" i="4"/>
  <c r="K10" i="4"/>
  <c r="J10" i="4"/>
  <c r="J16" i="4" s="1"/>
  <c r="I10" i="4"/>
  <c r="H10" i="4"/>
  <c r="G10" i="4"/>
  <c r="F10" i="4"/>
  <c r="E10" i="4"/>
  <c r="D10" i="4"/>
  <c r="C15" i="4"/>
  <c r="C14" i="4"/>
  <c r="C13" i="4"/>
  <c r="C12" i="4"/>
  <c r="C11" i="4"/>
  <c r="C10" i="4"/>
  <c r="M78" i="4"/>
  <c r="L78" i="4"/>
  <c r="K78" i="4"/>
  <c r="J78" i="4"/>
  <c r="I78" i="4"/>
  <c r="H78" i="4"/>
  <c r="G78" i="4"/>
  <c r="F78" i="4"/>
  <c r="E78" i="4"/>
  <c r="D78" i="4"/>
  <c r="C78" i="4"/>
  <c r="M77" i="4"/>
  <c r="L77" i="4"/>
  <c r="K77" i="4"/>
  <c r="J77" i="4"/>
  <c r="I77" i="4"/>
  <c r="H77" i="4"/>
  <c r="G77" i="4"/>
  <c r="F77" i="4"/>
  <c r="E77" i="4"/>
  <c r="D77" i="4"/>
  <c r="C77" i="4"/>
  <c r="M67" i="4"/>
  <c r="L67" i="4"/>
  <c r="K67" i="4"/>
  <c r="J67" i="4"/>
  <c r="I67" i="4"/>
  <c r="H67" i="4"/>
  <c r="G67" i="4"/>
  <c r="F67" i="4"/>
  <c r="E67" i="4"/>
  <c r="D67" i="4"/>
  <c r="C67" i="4"/>
  <c r="M66" i="4"/>
  <c r="L66" i="4"/>
  <c r="K66" i="4"/>
  <c r="J66" i="4"/>
  <c r="I66" i="4"/>
  <c r="H66" i="4"/>
  <c r="G66" i="4"/>
  <c r="F66" i="4"/>
  <c r="E66" i="4"/>
  <c r="D66" i="4"/>
  <c r="C66" i="4"/>
  <c r="M57" i="4"/>
  <c r="L57" i="4"/>
  <c r="K57" i="4"/>
  <c r="J57" i="4"/>
  <c r="I57" i="4"/>
  <c r="H57" i="4"/>
  <c r="G57" i="4"/>
  <c r="F57" i="4"/>
  <c r="E57" i="4"/>
  <c r="D57" i="4"/>
  <c r="C57" i="4"/>
  <c r="M56" i="4"/>
  <c r="L56" i="4"/>
  <c r="K56" i="4"/>
  <c r="J56" i="4"/>
  <c r="I56" i="4"/>
  <c r="H56" i="4"/>
  <c r="G56" i="4"/>
  <c r="F56" i="4"/>
  <c r="E56" i="4"/>
  <c r="D56" i="4"/>
  <c r="C56" i="4"/>
  <c r="M47" i="4"/>
  <c r="L47" i="4"/>
  <c r="K47" i="4"/>
  <c r="J47" i="4"/>
  <c r="I47" i="4"/>
  <c r="H47" i="4"/>
  <c r="G47" i="4"/>
  <c r="F47" i="4"/>
  <c r="E47" i="4"/>
  <c r="D47" i="4"/>
  <c r="C47" i="4"/>
  <c r="M46" i="4"/>
  <c r="L46" i="4"/>
  <c r="K46" i="4"/>
  <c r="J46" i="4"/>
  <c r="I46" i="4"/>
  <c r="H46" i="4"/>
  <c r="G46" i="4"/>
  <c r="F46" i="4"/>
  <c r="E46" i="4"/>
  <c r="D46" i="4"/>
  <c r="C46" i="4"/>
  <c r="M37" i="4"/>
  <c r="L37" i="4"/>
  <c r="K37" i="4"/>
  <c r="J37" i="4"/>
  <c r="I37" i="4"/>
  <c r="H37" i="4"/>
  <c r="G37" i="4"/>
  <c r="F37" i="4"/>
  <c r="E37" i="4"/>
  <c r="D37" i="4"/>
  <c r="C37" i="4"/>
  <c r="M36" i="4"/>
  <c r="L36" i="4"/>
  <c r="K36" i="4"/>
  <c r="J36" i="4"/>
  <c r="I36" i="4"/>
  <c r="H36" i="4"/>
  <c r="G36" i="4"/>
  <c r="F36" i="4"/>
  <c r="E36" i="4"/>
  <c r="D36" i="4"/>
  <c r="C36" i="4"/>
  <c r="M27" i="4"/>
  <c r="L27" i="4"/>
  <c r="K27" i="4"/>
  <c r="J27" i="4"/>
  <c r="I27" i="4"/>
  <c r="H27" i="4"/>
  <c r="G27" i="4"/>
  <c r="F27" i="4"/>
  <c r="E27" i="4"/>
  <c r="D27" i="4"/>
  <c r="C27" i="4"/>
  <c r="M26" i="4"/>
  <c r="L26" i="4"/>
  <c r="K26" i="4"/>
  <c r="J26" i="4"/>
  <c r="I26" i="4"/>
  <c r="H26" i="4"/>
  <c r="G26" i="4"/>
  <c r="F26" i="4"/>
  <c r="E26" i="4"/>
  <c r="D26" i="4"/>
  <c r="C26" i="4"/>
  <c r="K9" i="10" s="1"/>
  <c r="P16" i="5" l="1"/>
  <c r="M16" i="5"/>
  <c r="E16" i="5"/>
  <c r="M16" i="4"/>
  <c r="I16" i="4"/>
  <c r="H16" i="4"/>
  <c r="G17" i="4"/>
  <c r="L17" i="4"/>
  <c r="N12" i="4"/>
  <c r="J17" i="4"/>
  <c r="H17" i="4"/>
  <c r="G16" i="4"/>
  <c r="E17" i="4"/>
  <c r="E16" i="4"/>
  <c r="M17" i="4"/>
  <c r="N14" i="4"/>
  <c r="N15" i="4"/>
  <c r="N13" i="4"/>
  <c r="L16" i="4"/>
  <c r="N11" i="4"/>
  <c r="K17" i="4"/>
  <c r="K16" i="4"/>
  <c r="N10" i="4"/>
  <c r="I17" i="4"/>
  <c r="D17" i="4"/>
  <c r="D16" i="4"/>
  <c r="F16" i="4"/>
  <c r="C17" i="4"/>
  <c r="C16" i="4"/>
  <c r="I9" i="10" s="1"/>
  <c r="M15" i="5"/>
  <c r="P15" i="5"/>
  <c r="N16" i="4" l="1"/>
  <c r="N17" i="4"/>
  <c r="Q13" i="3"/>
  <c r="O13" i="3"/>
  <c r="N13" i="3"/>
  <c r="M13" i="3"/>
  <c r="K13" i="3"/>
  <c r="J13" i="3"/>
  <c r="I13" i="3"/>
  <c r="H13" i="3"/>
  <c r="G13" i="3"/>
  <c r="E13" i="3"/>
  <c r="Q12" i="3"/>
  <c r="O12" i="3"/>
  <c r="N12" i="3"/>
  <c r="M12" i="3"/>
  <c r="K12" i="3"/>
  <c r="J12" i="3"/>
  <c r="I12" i="3"/>
  <c r="H12" i="3"/>
  <c r="G12" i="3"/>
  <c r="E12" i="3"/>
  <c r="Q11" i="3"/>
  <c r="O11" i="3"/>
  <c r="N11" i="3"/>
  <c r="M11" i="3"/>
  <c r="K11" i="3"/>
  <c r="J11" i="3"/>
  <c r="I11" i="3"/>
  <c r="H11" i="3"/>
  <c r="G11" i="3"/>
  <c r="E11" i="3"/>
  <c r="Q10" i="3"/>
  <c r="O10" i="3"/>
  <c r="N10" i="3"/>
  <c r="M10" i="3"/>
  <c r="K10" i="3"/>
  <c r="J10" i="3"/>
  <c r="I10" i="3"/>
  <c r="H10" i="3"/>
  <c r="G10" i="3"/>
  <c r="E10" i="3"/>
  <c r="Q9" i="3"/>
  <c r="O9" i="3"/>
  <c r="N9" i="3"/>
  <c r="M9" i="3"/>
  <c r="K9" i="3"/>
  <c r="J9" i="3"/>
  <c r="I9" i="3"/>
  <c r="H9" i="3"/>
  <c r="G9" i="3"/>
  <c r="E9" i="3"/>
  <c r="Q8" i="3"/>
  <c r="O8" i="3"/>
  <c r="N8" i="3"/>
  <c r="M8" i="3"/>
  <c r="K8" i="3"/>
  <c r="J8" i="3"/>
  <c r="I8" i="3"/>
  <c r="H8" i="3"/>
  <c r="G8" i="3"/>
  <c r="E8" i="3"/>
  <c r="C13" i="3"/>
  <c r="C12" i="3"/>
  <c r="C11" i="3"/>
  <c r="C10" i="3"/>
  <c r="C9" i="3"/>
  <c r="C8" i="3"/>
  <c r="Q51" i="3"/>
  <c r="O51" i="3"/>
  <c r="N51" i="3"/>
  <c r="M51" i="3"/>
  <c r="K51" i="3"/>
  <c r="J51" i="3"/>
  <c r="I51" i="3"/>
  <c r="H51" i="3"/>
  <c r="G51" i="3"/>
  <c r="E51" i="3"/>
  <c r="Q50" i="3"/>
  <c r="O50" i="3"/>
  <c r="N50" i="3"/>
  <c r="M50" i="3"/>
  <c r="K50" i="3"/>
  <c r="J50" i="3"/>
  <c r="I50" i="3"/>
  <c r="H50" i="3"/>
  <c r="G50" i="3"/>
  <c r="E50" i="3"/>
  <c r="Q49" i="3"/>
  <c r="O49" i="3"/>
  <c r="N49" i="3"/>
  <c r="M49" i="3"/>
  <c r="K49" i="3"/>
  <c r="J49" i="3"/>
  <c r="J53" i="3" s="1"/>
  <c r="I49" i="3"/>
  <c r="H49" i="3"/>
  <c r="G49" i="3"/>
  <c r="E49" i="3"/>
  <c r="Q48" i="3"/>
  <c r="O48" i="3"/>
  <c r="N48" i="3"/>
  <c r="M48" i="3"/>
  <c r="K48" i="3"/>
  <c r="J48" i="3"/>
  <c r="I48" i="3"/>
  <c r="H48" i="3"/>
  <c r="G48" i="3"/>
  <c r="E48" i="3"/>
  <c r="Q47" i="3"/>
  <c r="O47" i="3"/>
  <c r="N47" i="3"/>
  <c r="M47" i="3"/>
  <c r="K47" i="3"/>
  <c r="J47" i="3"/>
  <c r="I47" i="3"/>
  <c r="H47" i="3"/>
  <c r="G47" i="3"/>
  <c r="E47" i="3"/>
  <c r="Q46" i="3"/>
  <c r="O46" i="3"/>
  <c r="N46" i="3"/>
  <c r="M46" i="3"/>
  <c r="K46" i="3"/>
  <c r="K52" i="3" s="1"/>
  <c r="J46" i="3"/>
  <c r="I46" i="3"/>
  <c r="H46" i="3"/>
  <c r="G46" i="3"/>
  <c r="E46" i="3"/>
  <c r="C51" i="3"/>
  <c r="C50" i="3"/>
  <c r="C49" i="3"/>
  <c r="C48" i="3"/>
  <c r="C47" i="3"/>
  <c r="C46" i="3"/>
  <c r="Q42" i="3"/>
  <c r="O42" i="3"/>
  <c r="N42" i="3"/>
  <c r="M42" i="3"/>
  <c r="K42" i="3"/>
  <c r="J42" i="3"/>
  <c r="I42" i="3"/>
  <c r="H42" i="3"/>
  <c r="G42" i="3"/>
  <c r="E42" i="3"/>
  <c r="Q41" i="3"/>
  <c r="O41" i="3"/>
  <c r="N41" i="3"/>
  <c r="M41" i="3"/>
  <c r="K41" i="3"/>
  <c r="J41" i="3"/>
  <c r="I41" i="3"/>
  <c r="H41" i="3"/>
  <c r="G41" i="3"/>
  <c r="E41" i="3"/>
  <c r="Q40" i="3"/>
  <c r="O40" i="3"/>
  <c r="N40" i="3"/>
  <c r="M40" i="3"/>
  <c r="K40" i="3"/>
  <c r="J40" i="3"/>
  <c r="I40" i="3"/>
  <c r="H40" i="3"/>
  <c r="G40" i="3"/>
  <c r="E40" i="3"/>
  <c r="Q39" i="3"/>
  <c r="O39" i="3"/>
  <c r="N39" i="3"/>
  <c r="M39" i="3"/>
  <c r="K39" i="3"/>
  <c r="J39" i="3"/>
  <c r="I39" i="3"/>
  <c r="H39" i="3"/>
  <c r="G39" i="3"/>
  <c r="E39" i="3"/>
  <c r="Q38" i="3"/>
  <c r="O38" i="3"/>
  <c r="N38" i="3"/>
  <c r="M38" i="3"/>
  <c r="K38" i="3"/>
  <c r="J38" i="3"/>
  <c r="I38" i="3"/>
  <c r="H38" i="3"/>
  <c r="H44" i="3" s="1"/>
  <c r="G38" i="3"/>
  <c r="E38" i="3"/>
  <c r="Q37" i="3"/>
  <c r="O37" i="3"/>
  <c r="O43" i="3" s="1"/>
  <c r="N37" i="3"/>
  <c r="M37" i="3"/>
  <c r="K37" i="3"/>
  <c r="J37" i="3"/>
  <c r="I37" i="3"/>
  <c r="H37" i="3"/>
  <c r="G37" i="3"/>
  <c r="E37" i="3"/>
  <c r="E43" i="3" s="1"/>
  <c r="C42" i="3"/>
  <c r="C41" i="3"/>
  <c r="C40" i="3"/>
  <c r="C39" i="3"/>
  <c r="C38" i="3"/>
  <c r="C37" i="3"/>
  <c r="Q33" i="3"/>
  <c r="O33" i="3"/>
  <c r="N33" i="3"/>
  <c r="M33" i="3"/>
  <c r="K33" i="3"/>
  <c r="J33" i="3"/>
  <c r="I33" i="3"/>
  <c r="H33" i="3"/>
  <c r="G33" i="3"/>
  <c r="E33" i="3"/>
  <c r="Q32" i="3"/>
  <c r="O32" i="3"/>
  <c r="N32" i="3"/>
  <c r="M32" i="3"/>
  <c r="K32" i="3"/>
  <c r="J32" i="3"/>
  <c r="I32" i="3"/>
  <c r="H32" i="3"/>
  <c r="G32" i="3"/>
  <c r="E32" i="3"/>
  <c r="Q31" i="3"/>
  <c r="O31" i="3"/>
  <c r="N31" i="3"/>
  <c r="M31" i="3"/>
  <c r="K31" i="3"/>
  <c r="J31" i="3"/>
  <c r="I31" i="3"/>
  <c r="H31" i="3"/>
  <c r="G31" i="3"/>
  <c r="E31" i="3"/>
  <c r="Q30" i="3"/>
  <c r="O30" i="3"/>
  <c r="N30" i="3"/>
  <c r="M30" i="3"/>
  <c r="K30" i="3"/>
  <c r="J30" i="3"/>
  <c r="I30" i="3"/>
  <c r="H30" i="3"/>
  <c r="G30" i="3"/>
  <c r="E30" i="3"/>
  <c r="Q29" i="3"/>
  <c r="O29" i="3"/>
  <c r="O35" i="3" s="1"/>
  <c r="N29" i="3"/>
  <c r="M29" i="3"/>
  <c r="K29" i="3"/>
  <c r="J29" i="3"/>
  <c r="J35" i="3" s="1"/>
  <c r="I29" i="3"/>
  <c r="H29" i="3"/>
  <c r="G29" i="3"/>
  <c r="E29" i="3"/>
  <c r="E35" i="3" s="1"/>
  <c r="Q28" i="3"/>
  <c r="O28" i="3"/>
  <c r="N28" i="3"/>
  <c r="M28" i="3"/>
  <c r="M34" i="3" s="1"/>
  <c r="K28" i="3"/>
  <c r="J28" i="3"/>
  <c r="I28" i="3"/>
  <c r="H28" i="3"/>
  <c r="H34" i="3" s="1"/>
  <c r="G28" i="3"/>
  <c r="E28" i="3"/>
  <c r="C33" i="3"/>
  <c r="C32" i="3"/>
  <c r="C31" i="3"/>
  <c r="C30" i="3"/>
  <c r="C29" i="3"/>
  <c r="C28" i="3"/>
  <c r="Q24" i="3"/>
  <c r="O24" i="3"/>
  <c r="N24" i="3"/>
  <c r="M24" i="3"/>
  <c r="K24" i="3"/>
  <c r="J24" i="3"/>
  <c r="I24" i="3"/>
  <c r="H24" i="3"/>
  <c r="G24" i="3"/>
  <c r="E24" i="3"/>
  <c r="Q23" i="3"/>
  <c r="O23" i="3"/>
  <c r="N23" i="3"/>
  <c r="M23" i="3"/>
  <c r="K23" i="3"/>
  <c r="J23" i="3"/>
  <c r="I23" i="3"/>
  <c r="H23" i="3"/>
  <c r="G23" i="3"/>
  <c r="E23" i="3"/>
  <c r="Q22" i="3"/>
  <c r="O22" i="3"/>
  <c r="N22" i="3"/>
  <c r="M22" i="3"/>
  <c r="K22" i="3"/>
  <c r="J22" i="3"/>
  <c r="I22" i="3"/>
  <c r="H22" i="3"/>
  <c r="G22" i="3"/>
  <c r="E22" i="3"/>
  <c r="Q21" i="3"/>
  <c r="O21" i="3"/>
  <c r="N21" i="3"/>
  <c r="M21" i="3"/>
  <c r="K21" i="3"/>
  <c r="J21" i="3"/>
  <c r="I21" i="3"/>
  <c r="H21" i="3"/>
  <c r="G21" i="3"/>
  <c r="E21" i="3"/>
  <c r="Q20" i="3"/>
  <c r="O20" i="3"/>
  <c r="N20" i="3"/>
  <c r="M20" i="3"/>
  <c r="K20" i="3"/>
  <c r="J20" i="3"/>
  <c r="I20" i="3"/>
  <c r="H20" i="3"/>
  <c r="G20" i="3"/>
  <c r="E20" i="3"/>
  <c r="Q19" i="3"/>
  <c r="O19" i="3"/>
  <c r="N19" i="3"/>
  <c r="M19" i="3"/>
  <c r="K19" i="3"/>
  <c r="J19" i="3"/>
  <c r="I19" i="3"/>
  <c r="H19" i="3"/>
  <c r="G19" i="3"/>
  <c r="E19" i="3"/>
  <c r="C24" i="3"/>
  <c r="C23" i="3"/>
  <c r="C22" i="3"/>
  <c r="C21" i="3"/>
  <c r="C20" i="3"/>
  <c r="C19" i="3"/>
  <c r="Q53" i="3"/>
  <c r="O53" i="3"/>
  <c r="N53" i="3"/>
  <c r="M53" i="3"/>
  <c r="I53" i="3"/>
  <c r="H53" i="3"/>
  <c r="E53" i="3"/>
  <c r="M52" i="3"/>
  <c r="H52" i="3"/>
  <c r="G52" i="3"/>
  <c r="Q327" i="2"/>
  <c r="Q317" i="2"/>
  <c r="Q307" i="2"/>
  <c r="Q297" i="2"/>
  <c r="Q287" i="2"/>
  <c r="Q277" i="2"/>
  <c r="Q267" i="2"/>
  <c r="Q257" i="2"/>
  <c r="Q247" i="2"/>
  <c r="Q237" i="2"/>
  <c r="Q227" i="2"/>
  <c r="Q217" i="2"/>
  <c r="Q207" i="2"/>
  <c r="Q197" i="2"/>
  <c r="Q187" i="2"/>
  <c r="Q177" i="2"/>
  <c r="Q167" i="2"/>
  <c r="Q157" i="2"/>
  <c r="Q147" i="2"/>
  <c r="Q137" i="2"/>
  <c r="Q127" i="2"/>
  <c r="Q117" i="2"/>
  <c r="Q107" i="2"/>
  <c r="Q97" i="2"/>
  <c r="Q87" i="2"/>
  <c r="Q77" i="2"/>
  <c r="Q67" i="2"/>
  <c r="Q57" i="2"/>
  <c r="Q47" i="2"/>
  <c r="Q37" i="2"/>
  <c r="Q27" i="2"/>
  <c r="Q17" i="2"/>
  <c r="Q15" i="2"/>
  <c r="O15" i="2"/>
  <c r="N15" i="2"/>
  <c r="M15" i="2"/>
  <c r="K15" i="2"/>
  <c r="J15" i="2"/>
  <c r="I15" i="2"/>
  <c r="H15" i="2"/>
  <c r="G15" i="2"/>
  <c r="Q14" i="2"/>
  <c r="O14" i="2"/>
  <c r="N14" i="2"/>
  <c r="M14" i="2"/>
  <c r="K14" i="2"/>
  <c r="J14" i="2"/>
  <c r="I14" i="2"/>
  <c r="H14" i="2"/>
  <c r="G14" i="2"/>
  <c r="E15" i="2"/>
  <c r="E14" i="2"/>
  <c r="C15" i="2"/>
  <c r="C14" i="2"/>
  <c r="Q7" i="2" s="1"/>
  <c r="K26" i="1"/>
  <c r="J26" i="1"/>
  <c r="I26" i="1"/>
  <c r="H26" i="1"/>
  <c r="G26" i="1"/>
  <c r="D26" i="1"/>
  <c r="C26" i="1"/>
  <c r="K25" i="1"/>
  <c r="J25" i="1"/>
  <c r="I25" i="1"/>
  <c r="H25" i="1"/>
  <c r="G25" i="1"/>
  <c r="D25" i="1"/>
  <c r="C25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D13" i="1"/>
  <c r="D12" i="1"/>
  <c r="C13" i="1"/>
  <c r="C12" i="1"/>
  <c r="C9" i="10" s="1"/>
  <c r="G53" i="3" l="1"/>
  <c r="Q52" i="3"/>
  <c r="N52" i="3"/>
  <c r="J52" i="3"/>
  <c r="O52" i="3"/>
  <c r="I52" i="3"/>
  <c r="E52" i="3"/>
  <c r="K53" i="3"/>
  <c r="M44" i="3"/>
  <c r="J43" i="3"/>
  <c r="J44" i="3"/>
  <c r="K44" i="3"/>
  <c r="Q43" i="3"/>
  <c r="Q44" i="3"/>
  <c r="O44" i="3"/>
  <c r="N44" i="3"/>
  <c r="I44" i="3"/>
  <c r="G44" i="3"/>
  <c r="E44" i="3"/>
  <c r="N43" i="3"/>
  <c r="M43" i="3"/>
  <c r="K43" i="3"/>
  <c r="I43" i="3"/>
  <c r="H43" i="3"/>
  <c r="G43" i="3"/>
  <c r="M15" i="3"/>
  <c r="G34" i="3"/>
  <c r="E34" i="3"/>
  <c r="N35" i="3"/>
  <c r="K34" i="3"/>
  <c r="M35" i="3"/>
  <c r="O34" i="3"/>
  <c r="Q35" i="3"/>
  <c r="K35" i="3"/>
  <c r="I35" i="3"/>
  <c r="H35" i="3"/>
  <c r="G35" i="3"/>
  <c r="Q34" i="3"/>
  <c r="J34" i="3"/>
  <c r="I34" i="3"/>
  <c r="H15" i="3"/>
  <c r="E14" i="3"/>
  <c r="O25" i="3"/>
  <c r="H26" i="3"/>
  <c r="J14" i="3"/>
  <c r="Q26" i="3"/>
  <c r="O26" i="3"/>
  <c r="N25" i="3"/>
  <c r="M26" i="3"/>
  <c r="M25" i="3"/>
  <c r="K26" i="3"/>
  <c r="K25" i="3"/>
  <c r="J26" i="3"/>
  <c r="J25" i="3"/>
  <c r="I26" i="3"/>
  <c r="I25" i="3"/>
  <c r="H25" i="3"/>
  <c r="G26" i="3"/>
  <c r="G25" i="3"/>
  <c r="E15" i="3"/>
  <c r="E25" i="3"/>
  <c r="Q15" i="3"/>
  <c r="Q14" i="3"/>
  <c r="O15" i="3"/>
  <c r="N14" i="3"/>
  <c r="M14" i="3"/>
  <c r="K15" i="3"/>
  <c r="J15" i="3"/>
  <c r="I15" i="3"/>
  <c r="I14" i="3"/>
  <c r="H14" i="3"/>
  <c r="G14" i="3"/>
  <c r="G15" i="3"/>
  <c r="N34" i="3"/>
  <c r="Q351" i="2"/>
  <c r="B6" i="9" s="1"/>
  <c r="K14" i="3"/>
  <c r="C35" i="3"/>
  <c r="E26" i="3"/>
  <c r="Q25" i="3"/>
  <c r="C43" i="3"/>
  <c r="C52" i="3"/>
  <c r="C26" i="3"/>
  <c r="C44" i="3"/>
  <c r="C15" i="3"/>
  <c r="C53" i="3"/>
  <c r="N15" i="3"/>
  <c r="C25" i="3"/>
  <c r="O14" i="3"/>
  <c r="N26" i="3"/>
  <c r="C34" i="3"/>
  <c r="C14" i="3"/>
  <c r="F6" i="9" l="1"/>
  <c r="E6" i="9"/>
  <c r="N6" i="9"/>
  <c r="L9" i="10"/>
  <c r="C6" i="9"/>
  <c r="D6" i="9"/>
  <c r="G6" i="9" l="1"/>
  <c r="O6" i="9" s="1"/>
</calcChain>
</file>

<file path=xl/comments1.xml><?xml version="1.0" encoding="utf-8"?>
<comments xmlns="http://schemas.openxmlformats.org/spreadsheetml/2006/main">
  <authors>
    <author>Phil</author>
  </authors>
  <commentLis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Phil: Какое именно оборудование имеется ввиду, не знает сам разработчик. Следовательно, имеет смысл просто продублировать графу №1
 </t>
        </r>
      </text>
    </comment>
    <comment ref="H17" authorId="0">
      <text>
        <r>
          <rPr>
            <b/>
            <sz val="9"/>
            <color indexed="81"/>
            <rFont val="Tahoma"/>
            <family val="2"/>
            <charset val="204"/>
          </rPr>
          <t>Phil:</t>
        </r>
        <r>
          <rPr>
            <sz val="9"/>
            <color indexed="81"/>
            <rFont val="Tahoma"/>
            <family val="2"/>
            <charset val="204"/>
          </rPr>
          <t xml:space="preserve">
Бесплатный Wi Fi по</t>
        </r>
        <r>
          <rPr>
            <i/>
            <sz val="9"/>
            <color indexed="81"/>
            <rFont val="Tahoma"/>
            <family val="2"/>
            <charset val="204"/>
          </rPr>
          <t>"блюпупсу"</t>
        </r>
      </text>
    </comment>
  </commentList>
</comments>
</file>

<file path=xl/comments2.xml><?xml version="1.0" encoding="utf-8"?>
<comments xmlns="http://schemas.openxmlformats.org/spreadsheetml/2006/main">
  <authors>
    <author>Phil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Phil: Данный раздел заполняется автоматически.
Но распечатать и поставить подпись с печатью все равно нужно.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Phil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04"/>
          </rPr>
          <t>Phil: касательно преподавателей.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04"/>
          </rPr>
          <t>Phil: касательно преподавателей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Phil</author>
  </authors>
  <commentLis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Phil:Графа №10 может быть &gt; суммы граф 11,13,15,17,19 21. т.к. у учреждений могут быть и другие статьи расходов.</t>
        </r>
      </text>
    </comment>
  </commentList>
</comments>
</file>

<file path=xl/comments5.xml><?xml version="1.0" encoding="utf-8"?>
<comments xmlns="http://schemas.openxmlformats.org/spreadsheetml/2006/main">
  <authors>
    <author>Кому не лень</author>
  </authors>
  <commentList>
    <comment ref="M3" authorId="0">
      <text>
        <r>
          <rPr>
            <sz val="9"/>
            <color indexed="81"/>
            <rFont val="Tahoma"/>
            <family val="2"/>
            <charset val="204"/>
          </rPr>
          <t xml:space="preserve">
Цифру можно взять в территориальной статистике. Как правило она у них появляется к декабрю месяцу. Поэтому, на момент сдачи настоящего отчета у Вас её не будет. Когда Вы будете знать цифру контингента СОШ по территории, в графе №12 будет отображено конечное количество балов.
</t>
        </r>
      </text>
    </comment>
  </commentList>
</comments>
</file>

<file path=xl/sharedStrings.xml><?xml version="1.0" encoding="utf-8"?>
<sst xmlns="http://schemas.openxmlformats.org/spreadsheetml/2006/main" count="753" uniqueCount="240">
  <si>
    <t>Типы школ</t>
  </si>
  <si>
    <t>№ строки</t>
  </si>
  <si>
    <t>1. Материально-техническая база</t>
  </si>
  <si>
    <t>Общее число школ</t>
  </si>
  <si>
    <t>Общее число зданий (сумма граф 13, 14, 15)</t>
  </si>
  <si>
    <t>Площадь помещений, кв.м.</t>
  </si>
  <si>
    <t>из общего числа зданий (из гр.2)</t>
  </si>
  <si>
    <t>из общего числа школ - число школ имеют современное материально-техническое оборудование</t>
  </si>
  <si>
    <t xml:space="preserve">из общего числа школ - число школ имеют специализированное оборудование для инвалидов </t>
  </si>
  <si>
    <t>Число единиц специализиро-ванного оборудования для инвалидов</t>
  </si>
  <si>
    <t>из общего числа школ имеют (из гр. 1)</t>
  </si>
  <si>
    <t>зрения</t>
  </si>
  <si>
    <t>слуха</t>
  </si>
  <si>
    <t>опорно-двигатель-ного аппарата</t>
  </si>
  <si>
    <t>федераль-ного значения</t>
  </si>
  <si>
    <t>региональ-ного значения</t>
  </si>
  <si>
    <t>всего</t>
  </si>
  <si>
    <t>из них  учебных комнат</t>
  </si>
  <si>
    <t>требуют капиталь-ного ремонта</t>
  </si>
  <si>
    <t>в опера-тивном управ-лении</t>
  </si>
  <si>
    <t xml:space="preserve">арен-дован-нные </t>
  </si>
  <si>
    <t>прочие</t>
  </si>
  <si>
    <t>персо-нальные компь-ютеры</t>
  </si>
  <si>
    <t>доступ к Интернет</t>
  </si>
  <si>
    <t>доступ к Интернет посетители из фойе</t>
  </si>
  <si>
    <t>собственный Интернет-сайт или Интернет-страницу</t>
  </si>
  <si>
    <t>собственный Интернет-сайт или Интернет-страницу, доступные для слепых и слабовидящих</t>
  </si>
  <si>
    <t>А</t>
  </si>
  <si>
    <t>0</t>
  </si>
  <si>
    <t>Детские школы искусств</t>
  </si>
  <si>
    <t>Детские музыкальные школы</t>
  </si>
  <si>
    <t>Детские художественные школы</t>
  </si>
  <si>
    <t xml:space="preserve">Итого по детским школам </t>
  </si>
  <si>
    <t xml:space="preserve">из них в сельской местности </t>
  </si>
  <si>
    <t>из них в сельской местности</t>
  </si>
  <si>
    <t>аварий-ные</t>
  </si>
  <si>
    <t>(подпись)                    МП</t>
  </si>
  <si>
    <t>____________________  ______________</t>
  </si>
  <si>
    <t>ФОРТЕПИАНО</t>
  </si>
  <si>
    <t>всего учащихся на начало учебного года</t>
  </si>
  <si>
    <t>из них             детей-инвалидов и лиц с ОВЗ</t>
  </si>
  <si>
    <t>дополнительные предпрофессиональные программы в области искусств</t>
  </si>
  <si>
    <t>дополнительные общеразвивающие программы в области искусств</t>
  </si>
  <si>
    <t>принято в первый класс</t>
  </si>
  <si>
    <t>принято в порядке перевода</t>
  </si>
  <si>
    <t>из них           детей-инвалидов и лиц с ОВЗ</t>
  </si>
  <si>
    <t>из общего выпуска поступило в профильные учебные заведения        (из гр.5)</t>
  </si>
  <si>
    <t>Контингент учащихся на 01.09. текущего года.</t>
  </si>
  <si>
    <t>выпущено в завершившимся, прошлом уч. году</t>
  </si>
  <si>
    <t>БАЯН</t>
  </si>
  <si>
    <t>АККОРДЕОН</t>
  </si>
  <si>
    <t>ДОМРА</t>
  </si>
  <si>
    <t>БАЛАЛАЙКА</t>
  </si>
  <si>
    <t>ГИТАРА</t>
  </si>
  <si>
    <t>ГУСЛИ</t>
  </si>
  <si>
    <t>ФЛЕЙТА</t>
  </si>
  <si>
    <t>ГОБОЙ</t>
  </si>
  <si>
    <t>КЛАРНЕТ</t>
  </si>
  <si>
    <t>ФАГОТ</t>
  </si>
  <si>
    <t>САКСОФОН</t>
  </si>
  <si>
    <t>ТРУБА</t>
  </si>
  <si>
    <t>ВАЛТОРНА</t>
  </si>
  <si>
    <t>ТРОМБОН</t>
  </si>
  <si>
    <t>ТУБА</t>
  </si>
  <si>
    <t>УДАРНЫЕ ИНСТРУМЕНТЫ</t>
  </si>
  <si>
    <t>СКРИПКА</t>
  </si>
  <si>
    <t>ВИОЛОНЧЕЛЬ</t>
  </si>
  <si>
    <t>АЛЬТ</t>
  </si>
  <si>
    <t>АРФА</t>
  </si>
  <si>
    <t>СИНТЕЗАТОР</t>
  </si>
  <si>
    <t>ДРУГИЕ ЭЛЕКТРОННЫЕ ИНСТРУМЕНТЫ</t>
  </si>
  <si>
    <t>ХОРОВОЕ ОТДЕЛЕНИЕ</t>
  </si>
  <si>
    <t>ЭСТРАДНО-ДЖАЗОВОЕ ОТД.</t>
  </si>
  <si>
    <t>ИЗОБРАЗИТЕЛЬНОЕ ОТД.</t>
  </si>
  <si>
    <t>ХОРЕОГРАФИЧЕСКОЕ ОТД.</t>
  </si>
  <si>
    <t>ТЕАТРАЛЬНОЕ ОТД.</t>
  </si>
  <si>
    <t>ДЕКОРАТИВНО-ПРИКЛАДНОЕ ОТД.</t>
  </si>
  <si>
    <t>ФОЛКЛОРНОЕ</t>
  </si>
  <si>
    <t>СОЛЬНОЕ- АКАДЕМИЧЕСКОЕ ОТД.</t>
  </si>
  <si>
    <t>СОЛЬНОЕ- НАРОДНОЕ ОТД.</t>
  </si>
  <si>
    <t>ФОТОИСКУССТВО</t>
  </si>
  <si>
    <t>ПРОЧИЕ ИНСТРУМЕНТЫ И ОТДЕЛЕНИЯ НЕ УПОМЯНУТЫЕ ВЫШЕ</t>
  </si>
  <si>
    <t xml:space="preserve">принято в первый класс </t>
  </si>
  <si>
    <t>ВСЕГО УЧАЩИХСЯ</t>
  </si>
  <si>
    <t>Контингент. СВОДНАЯ информация</t>
  </si>
  <si>
    <t>Народные инструменты</t>
  </si>
  <si>
    <t>Духовые и ударные инструменты</t>
  </si>
  <si>
    <t>Струнно-смычковые инструменты</t>
  </si>
  <si>
    <t>Электронные инструменты</t>
  </si>
  <si>
    <t>Всего работников, человек</t>
  </si>
  <si>
    <t xml:space="preserve">из них </t>
  </si>
  <si>
    <t>из общего числа работников прошли обучение (инструктирование) по вопросам предоставления услуг инвалидам (из гр.1)</t>
  </si>
  <si>
    <t xml:space="preserve">из  общей численности штатных работников  (из гр. 2) </t>
  </si>
  <si>
    <t>штатных работников (сумма гр. 6, 7, 8; сумма гр. 9, 10,11)</t>
  </si>
  <si>
    <t xml:space="preserve">имеют образование </t>
  </si>
  <si>
    <t>высшее профес-сиональное</t>
  </si>
  <si>
    <t>среднее професси-ональное</t>
  </si>
  <si>
    <t>до 3 лет</t>
  </si>
  <si>
    <t>от 3 до 10 лет</t>
  </si>
  <si>
    <t>свыше 10 лет</t>
  </si>
  <si>
    <t>ВСЕГО СОТРУДНИКОВ</t>
  </si>
  <si>
    <t>ЗАМЕСТИТЕЛИ РУКОВОДИТЕЛЕЙ (ЗАВУЧИ)</t>
  </si>
  <si>
    <t>КОНЦЕРТМЕЙСТЕРЫ (физ. Лица принятые на работу по основной должности как концертмейстеры)</t>
  </si>
  <si>
    <t>ПРЕПОДАВАТЕЛИ (физ. Лица принятые на работу по основной должности как преподаватели)</t>
  </si>
  <si>
    <t>МЕТОДИСТЫ  (физ. Лица принятые на работу по основной должности как методисты)</t>
  </si>
  <si>
    <t>РУКОВОДИТЕЛИ (директора)</t>
  </si>
  <si>
    <t xml:space="preserve"> ПЕРСОНАЛ не входящий в вышеупомянутые категории (Зам.по АХЧ, бухгалтерия, тех. персонал и.т.д.) </t>
  </si>
  <si>
    <t>из числа штатных работников, (из гр.2) работают по двум и более должностям</t>
  </si>
  <si>
    <t>имеют стаж работы в занимаемой должности</t>
  </si>
  <si>
    <t>контроль гр. 2 по стажу</t>
  </si>
  <si>
    <t>Всего работников, человек           (с учетом внешних совместителей)</t>
  </si>
  <si>
    <t>из них (гр.6) по профилю препода-ваемого предмета</t>
  </si>
  <si>
    <t>из них (гр.8) по профилю препода-ваемого предмета</t>
  </si>
  <si>
    <t>из числа штатных работников, работают по 2-м и более должностям (из гр.2)</t>
  </si>
  <si>
    <t>штатных работников (сумма гр. 6,8; сумма гр. 10,11,12)</t>
  </si>
  <si>
    <t>из них (гр1)</t>
  </si>
  <si>
    <t>имеют квалификационную категорию</t>
  </si>
  <si>
    <t>Высшую</t>
  </si>
  <si>
    <t>Первую</t>
  </si>
  <si>
    <t>Без категории</t>
  </si>
  <si>
    <t>ПЕДАГОГИЧЕСКИЙ СОСТАВ НА 01.09.  текущего года (физ. лица имеющие педагогическую нагрузку)</t>
  </si>
  <si>
    <t>внешние совместители</t>
  </si>
  <si>
    <t xml:space="preserve">Количество школ, реализующих образовательные программы, адаптированные для обучения детей-инвалидов и лиц с нарушением  </t>
  </si>
  <si>
    <t>Количество реализуемых образовательных программ, адаптированных для обучения детей-инвалидов и лиц с нарушениями (единиц)</t>
  </si>
  <si>
    <t>Количество школ, имеющих в наличии учебную и учебно-методическую литературу для слепых и слабовидящих</t>
  </si>
  <si>
    <t>1</t>
  </si>
  <si>
    <t>2</t>
  </si>
  <si>
    <t>Доступность образовательных услуг для детей-инвалидов и лиц с ОВЗ</t>
  </si>
  <si>
    <t xml:space="preserve">Поступило за год - всего (сумма гр. 2, 3, 4, 9 ) </t>
  </si>
  <si>
    <t>бюджетное финанси-рование</t>
  </si>
  <si>
    <t>финанси-рование из бюджетов других уровней</t>
  </si>
  <si>
    <t>от предприни-мательской и иной, приносящей доход деятельности</t>
  </si>
  <si>
    <t>из них</t>
  </si>
  <si>
    <t>от сдачи имущества в аренду</t>
  </si>
  <si>
    <t>от основных видов уставной деятельности</t>
  </si>
  <si>
    <t>благотвори-тельные и спонсорские вклады</t>
  </si>
  <si>
    <t>от предприни-мательской деятельности</t>
  </si>
  <si>
    <t>целевых взносов (добровольных пожертвований)</t>
  </si>
  <si>
    <t xml:space="preserve">Израсхо-довано, всего </t>
  </si>
  <si>
    <t xml:space="preserve">из них (из гр.10) </t>
  </si>
  <si>
    <t>расходы на оплату труда</t>
  </si>
  <si>
    <t>на капитальный ремонт и реставрацию</t>
  </si>
  <si>
    <t>на приобретение (замену) оборудования</t>
  </si>
  <si>
    <t>на приобретение (замену) музыкальных инструментов</t>
  </si>
  <si>
    <t>на приобретение учебной и учебно-методической литературы</t>
  </si>
  <si>
    <t xml:space="preserve">на организацию творческих мероприятий и/или участие в них учащихся школы </t>
  </si>
  <si>
    <t>из них за счет собственных средств</t>
  </si>
  <si>
    <t>Потребность в педагогических кадрах на 1 сентября текущего года</t>
  </si>
  <si>
    <t>Наименование территории</t>
  </si>
  <si>
    <t>Специальность</t>
  </si>
  <si>
    <t>фортепианно</t>
  </si>
  <si>
    <t>народные инструменты (баян, аккордеон)</t>
  </si>
  <si>
    <t>духовые и ударные инструменты</t>
  </si>
  <si>
    <t>струнно-смычковые инструменты</t>
  </si>
  <si>
    <t xml:space="preserve">струнно-щипковые инструменты </t>
  </si>
  <si>
    <t>гитара</t>
  </si>
  <si>
    <t>хоровое дирижирование</t>
  </si>
  <si>
    <t>вокал</t>
  </si>
  <si>
    <t>художественное</t>
  </si>
  <si>
    <t>хореография</t>
  </si>
  <si>
    <t>теория</t>
  </si>
  <si>
    <t>театральное</t>
  </si>
  <si>
    <t>концертмейстеры</t>
  </si>
  <si>
    <t>___________________________________</t>
  </si>
  <si>
    <t>(подпись)            МП</t>
  </si>
  <si>
    <t>Потребность всего</t>
  </si>
  <si>
    <t>Информация для подведения итогов работы детских школ искусств</t>
  </si>
  <si>
    <t>Территория</t>
  </si>
  <si>
    <t>кол-во образовательных направлений</t>
  </si>
  <si>
    <t>% обучающихся по предпрофессиональным программам</t>
  </si>
  <si>
    <t>% выпускников от контингента</t>
  </si>
  <si>
    <t>% поступивших в профессиональные образовательные учреждения</t>
  </si>
  <si>
    <t>% пед. работников с высшим обр.</t>
  </si>
  <si>
    <t>% пед. работников имеющих  первую и высшую категориии по состоянию на 01. сентября текущего г.</t>
  </si>
  <si>
    <t>стоимость на 1-го учящегося (сумма в т. руб)</t>
  </si>
  <si>
    <t>Контингент учащихся СОШ с 1-го по 9 класс</t>
  </si>
  <si>
    <t>% охвата</t>
  </si>
  <si>
    <t>кол-во выпускников на 01.июня текущего календарного года</t>
  </si>
  <si>
    <t xml:space="preserve">кол-во поступивших </t>
  </si>
  <si>
    <t>%</t>
  </si>
  <si>
    <t>в</t>
  </si>
  <si>
    <t>№ графы</t>
  </si>
  <si>
    <t>№</t>
  </si>
  <si>
    <t>ТЕРРИТОРИЯ</t>
  </si>
  <si>
    <t>Кол-во школ</t>
  </si>
  <si>
    <t>Кол-во филиалов</t>
  </si>
  <si>
    <t>Кол-во структурных подразделений</t>
  </si>
  <si>
    <t>Контингент сотрудников</t>
  </si>
  <si>
    <t>Контингент учащихся</t>
  </si>
  <si>
    <t xml:space="preserve">ДШИ </t>
  </si>
  <si>
    <t>ДМШ</t>
  </si>
  <si>
    <t>ДХШ</t>
  </si>
  <si>
    <t>Всего</t>
  </si>
  <si>
    <t>Педагогических работников</t>
  </si>
  <si>
    <t>Преподаватели, концертмейстеры, методисты (с учетом внешних совместителей)</t>
  </si>
  <si>
    <t>Руководители</t>
  </si>
  <si>
    <r>
      <t xml:space="preserve">Данную таблицу распечатывать  и сдавать с отчетом </t>
    </r>
    <r>
      <rPr>
        <b/>
        <sz val="14"/>
        <color rgb="FFFF0000"/>
        <rFont val="Calibri"/>
        <family val="2"/>
        <charset val="204"/>
        <scheme val="minor"/>
      </rPr>
      <t>НЕ НУЖНО!!!</t>
    </r>
  </si>
  <si>
    <t>Цифры, указанные в данной таблице, (при условии, что отчет составлялся Вами в Excel 2007 и более поздних версиях) будут направленны ГБУ РО «Облметодцентр»-ом в Облстат. Именно эти цифры будет сверять областная статистика в конце учебного года.</t>
  </si>
  <si>
    <t xml:space="preserve">Кол-во набранных балов </t>
  </si>
  <si>
    <t>Всего Обучаются на ФГТ</t>
  </si>
  <si>
    <t>ТЕХ 1</t>
  </si>
  <si>
    <r>
      <t xml:space="preserve">Всего обучаются по общеразвивающим и </t>
    </r>
    <r>
      <rPr>
        <i/>
        <sz val="9"/>
        <rFont val="Calibri"/>
        <family val="2"/>
        <charset val="204"/>
        <scheme val="minor"/>
      </rPr>
      <t xml:space="preserve">"допрофессиональным"  </t>
    </r>
    <r>
      <rPr>
        <sz val="9"/>
        <rFont val="Calibri"/>
        <family val="2"/>
        <charset val="204"/>
        <scheme val="minor"/>
      </rPr>
      <t>программам</t>
    </r>
  </si>
  <si>
    <t>Тех 1</t>
  </si>
  <si>
    <t>Тех 2</t>
  </si>
  <si>
    <t>ТЕХ 3</t>
  </si>
  <si>
    <t>из них (из гр. 1)            детей-инвалидов и лиц с ОВЗ</t>
  </si>
  <si>
    <t>Кол-во уч-ся в выпускных классах</t>
  </si>
  <si>
    <t>ТЕХ 2</t>
  </si>
  <si>
    <t>Тех 3</t>
  </si>
  <si>
    <t>Тех 4</t>
  </si>
  <si>
    <t>из общего выпуска поступило в профильные учебные заведения        (из гр.10)</t>
  </si>
  <si>
    <r>
      <t>дополнительные общеразвивающие (+ программы до 2013г."</t>
    </r>
    <r>
      <rPr>
        <b/>
        <i/>
        <sz val="9"/>
        <rFont val="Calibri"/>
        <family val="2"/>
        <charset val="204"/>
        <scheme val="minor"/>
      </rPr>
      <t>допрофессиональные</t>
    </r>
    <r>
      <rPr>
        <b/>
        <sz val="9"/>
        <rFont val="Calibri"/>
        <family val="2"/>
        <charset val="204"/>
        <scheme val="minor"/>
      </rPr>
      <t>") программы в области искусств</t>
    </r>
  </si>
  <si>
    <t xml:space="preserve">Штат образовательных учреждений </t>
  </si>
  <si>
    <r>
      <t xml:space="preserve"> Поступление финансовых средств, </t>
    </r>
    <r>
      <rPr>
        <b/>
        <u/>
        <sz val="14"/>
        <color rgb="FFC00000"/>
        <rFont val="Calibri"/>
        <family val="2"/>
        <charset val="204"/>
        <scheme val="minor"/>
      </rPr>
      <t>тыс.руб</t>
    </r>
    <r>
      <rPr>
        <sz val="14"/>
        <color theme="1"/>
        <rFont val="Calibri"/>
        <family val="2"/>
        <charset val="204"/>
        <scheme val="minor"/>
      </rPr>
      <t>. (с точностью до целых)</t>
    </r>
  </si>
  <si>
    <r>
      <rPr>
        <sz val="14"/>
        <rFont val="Calibri"/>
        <family val="2"/>
        <charset val="204"/>
        <scheme val="minor"/>
      </rPr>
      <t>Использование финансовых средств,</t>
    </r>
    <r>
      <rPr>
        <b/>
        <u/>
        <sz val="14"/>
        <color rgb="FFC00000"/>
        <rFont val="Calibri"/>
        <family val="2"/>
        <charset val="204"/>
        <scheme val="minor"/>
      </rPr>
      <t xml:space="preserve"> тыс.руб</t>
    </r>
    <r>
      <rPr>
        <sz val="14"/>
        <rFont val="Calibri"/>
        <family val="2"/>
        <charset val="204"/>
        <scheme val="minor"/>
      </rPr>
      <t>. (с точностью до целых)</t>
    </r>
  </si>
  <si>
    <t>Территория:</t>
  </si>
  <si>
    <t>Число персональных компьютеров</t>
  </si>
  <si>
    <t>всего учащихся на начало учебного года (гр. Тех2+Тех3)</t>
  </si>
  <si>
    <t>имеют инвалидность</t>
  </si>
  <si>
    <t>По состоянию на 1.09. текущего года</t>
  </si>
  <si>
    <t>из них (из гр.1) доступных для лиц с нарушениями</t>
  </si>
  <si>
    <t>тех 1</t>
  </si>
  <si>
    <t>тех 2</t>
  </si>
  <si>
    <t>из них (из гр.1) являются объектами культурного наследия</t>
  </si>
  <si>
    <t>Число учебных комнат ед.</t>
  </si>
  <si>
    <t>из общего числа зданий (из гр.2)по форме пользования:</t>
  </si>
  <si>
    <t>Кол-во учащихся принявших участие в творческих мероприятиях.</t>
  </si>
  <si>
    <t>Кол-во реализуемых образовательных направлений.</t>
  </si>
  <si>
    <t>1624.3</t>
  </si>
  <si>
    <t>1327.9</t>
  </si>
  <si>
    <t>Заведующий Отделом культуры Целинского района  Голосная Т.М.</t>
  </si>
  <si>
    <t>Заведующий Отделом культуры Администрации Целинского района   Голосная Т.М.</t>
  </si>
  <si>
    <t>Заведующий Отделом культуры Администрации Целинского района   Т.М.Голосная</t>
  </si>
  <si>
    <t>Заведующий отделом культуры Администрации Целинского района   Голосная Т.М.</t>
  </si>
  <si>
    <t>Заведующий Отделом культуры Администрации Целинского района    Т.М.Голосная</t>
  </si>
  <si>
    <t>Заведующий Отделом культуры Администрации Целинского района    Т.М Голосная</t>
  </si>
  <si>
    <t>Заведующий отделом культуры Администрации Целинского района   Т.М.Голосная</t>
  </si>
  <si>
    <t>Заведующий Отделом культуры Администрации Целинского района   Т.М. Голосная</t>
  </si>
  <si>
    <t>Целинский район</t>
  </si>
  <si>
    <t>ЦЕЛИНСКИЙ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</si>
</sst>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u/>
      <sz val="16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2"/>
      <color theme="4" tint="-0.499984740745262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Constantia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8"/>
      <color theme="0"/>
      <name val="Calibri"/>
      <family val="2"/>
      <charset val="204"/>
      <scheme val="minor"/>
    </font>
    <font>
      <b/>
      <sz val="11"/>
      <color rgb="FFFFFF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rgb="FF002060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u/>
      <sz val="14"/>
      <color rgb="FFC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i/>
      <sz val="9"/>
      <color indexed="81"/>
      <name val="Tahoma"/>
      <family val="2"/>
      <charset val="204"/>
    </font>
    <font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u/>
      <sz val="11"/>
      <color theme="0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1F4B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</cellStyleXfs>
  <cellXfs count="632">
    <xf numFmtId="0" fontId="0" fillId="0" borderId="0" xfId="0"/>
    <xf numFmtId="0" fontId="1" fillId="0" borderId="0" xfId="0" applyFont="1"/>
    <xf numFmtId="0" fontId="1" fillId="5" borderId="0" xfId="0" applyFont="1" applyFill="1"/>
    <xf numFmtId="0" fontId="1" fillId="4" borderId="0" xfId="0" applyFont="1" applyFill="1"/>
    <xf numFmtId="1" fontId="1" fillId="0" borderId="0" xfId="0" applyNumberFormat="1" applyFont="1"/>
    <xf numFmtId="0" fontId="3" fillId="0" borderId="0" xfId="1" applyFont="1" applyFill="1" applyBorder="1" applyAlignment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5" fillId="0" borderId="0" xfId="1" applyFont="1" applyFill="1" applyBorder="1"/>
    <xf numFmtId="0" fontId="4" fillId="0" borderId="12" xfId="1" applyFont="1" applyBorder="1" applyProtection="1">
      <protection locked="0"/>
    </xf>
    <xf numFmtId="0" fontId="4" fillId="0" borderId="13" xfId="1" applyFont="1" applyBorder="1" applyProtection="1">
      <protection locked="0"/>
    </xf>
    <xf numFmtId="0" fontId="4" fillId="0" borderId="14" xfId="1" applyFont="1" applyBorder="1" applyProtection="1">
      <protection locked="0"/>
    </xf>
    <xf numFmtId="0" fontId="4" fillId="4" borderId="15" xfId="1" applyFont="1" applyFill="1" applyBorder="1" applyProtection="1">
      <protection locked="0"/>
    </xf>
    <xf numFmtId="0" fontId="4" fillId="4" borderId="4" xfId="1" applyFont="1" applyFill="1" applyBorder="1" applyProtection="1">
      <protection locked="0"/>
    </xf>
    <xf numFmtId="0" fontId="4" fillId="4" borderId="16" xfId="1" applyFont="1" applyFill="1" applyBorder="1" applyProtection="1">
      <protection locked="0"/>
    </xf>
    <xf numFmtId="0" fontId="4" fillId="0" borderId="15" xfId="1" applyFont="1" applyBorder="1" applyProtection="1">
      <protection locked="0"/>
    </xf>
    <xf numFmtId="0" fontId="4" fillId="0" borderId="4" xfId="1" applyFont="1" applyBorder="1" applyProtection="1">
      <protection locked="0"/>
    </xf>
    <xf numFmtId="0" fontId="4" fillId="0" borderId="16" xfId="1" applyFont="1" applyBorder="1" applyProtection="1">
      <protection locked="0"/>
    </xf>
    <xf numFmtId="0" fontId="4" fillId="4" borderId="39" xfId="1" applyFont="1" applyFill="1" applyBorder="1" applyProtection="1">
      <protection locked="0"/>
    </xf>
    <xf numFmtId="0" fontId="4" fillId="4" borderId="3" xfId="1" applyFont="1" applyFill="1" applyBorder="1" applyProtection="1">
      <protection locked="0"/>
    </xf>
    <xf numFmtId="0" fontId="5" fillId="0" borderId="13" xfId="1" applyFont="1" applyBorder="1" applyProtection="1">
      <protection locked="0"/>
    </xf>
    <xf numFmtId="0" fontId="5" fillId="0" borderId="14" xfId="1" applyFont="1" applyBorder="1" applyProtection="1">
      <protection locked="0"/>
    </xf>
    <xf numFmtId="0" fontId="5" fillId="4" borderId="4" xfId="1" applyFont="1" applyFill="1" applyBorder="1" applyProtection="1">
      <protection locked="0"/>
    </xf>
    <xf numFmtId="0" fontId="5" fillId="4" borderId="16" xfId="1" applyFont="1" applyFill="1" applyBorder="1" applyProtection="1">
      <protection locked="0"/>
    </xf>
    <xf numFmtId="0" fontId="5" fillId="0" borderId="4" xfId="1" applyFont="1" applyBorder="1" applyProtection="1">
      <protection locked="0"/>
    </xf>
    <xf numFmtId="0" fontId="5" fillId="0" borderId="16" xfId="1" applyFont="1" applyBorder="1" applyProtection="1">
      <protection locked="0"/>
    </xf>
    <xf numFmtId="0" fontId="5" fillId="4" borderId="3" xfId="1" applyFont="1" applyFill="1" applyBorder="1" applyProtection="1">
      <protection locked="0"/>
    </xf>
    <xf numFmtId="0" fontId="5" fillId="4" borderId="28" xfId="1" applyFont="1" applyFill="1" applyBorder="1" applyProtection="1">
      <protection locked="0"/>
    </xf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protection hidden="1"/>
    </xf>
    <xf numFmtId="0" fontId="3" fillId="0" borderId="0" xfId="1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4" borderId="4" xfId="0" applyFont="1" applyFill="1" applyBorder="1" applyProtection="1">
      <protection locked="0"/>
    </xf>
    <xf numFmtId="0" fontId="0" fillId="4" borderId="16" xfId="0" applyFont="1" applyFill="1" applyBorder="1" applyProtection="1">
      <protection locked="0"/>
    </xf>
    <xf numFmtId="0" fontId="0" fillId="0" borderId="0" xfId="0" applyProtection="1">
      <protection locked="0"/>
    </xf>
    <xf numFmtId="0" fontId="15" fillId="9" borderId="48" xfId="1" applyFont="1" applyFill="1" applyBorder="1" applyAlignment="1" applyProtection="1">
      <alignment horizontal="center" vertical="center"/>
    </xf>
    <xf numFmtId="1" fontId="15" fillId="9" borderId="11" xfId="1" applyNumberFormat="1" applyFont="1" applyFill="1" applyBorder="1" applyAlignment="1" applyProtection="1">
      <alignment horizontal="center" vertical="center"/>
    </xf>
    <xf numFmtId="0" fontId="15" fillId="9" borderId="31" xfId="1" applyFont="1" applyFill="1" applyBorder="1" applyAlignment="1" applyProtection="1">
      <alignment horizontal="center" vertical="center"/>
    </xf>
    <xf numFmtId="0" fontId="15" fillId="9" borderId="32" xfId="1" applyFont="1" applyFill="1" applyBorder="1" applyAlignment="1" applyProtection="1">
      <alignment horizontal="center" vertical="center"/>
    </xf>
    <xf numFmtId="0" fontId="15" fillId="9" borderId="33" xfId="1" applyFont="1" applyFill="1" applyBorder="1" applyAlignment="1" applyProtection="1">
      <alignment horizontal="center" vertical="center"/>
    </xf>
    <xf numFmtId="0" fontId="4" fillId="5" borderId="27" xfId="1" applyFont="1" applyFill="1" applyBorder="1" applyProtection="1"/>
    <xf numFmtId="1" fontId="4" fillId="5" borderId="58" xfId="1" applyNumberFormat="1" applyFont="1" applyFill="1" applyBorder="1" applyAlignment="1" applyProtection="1">
      <alignment horizontal="center"/>
    </xf>
    <xf numFmtId="0" fontId="4" fillId="5" borderId="23" xfId="1" applyFont="1" applyFill="1" applyBorder="1" applyAlignment="1" applyProtection="1">
      <alignment horizontal="right" indent="2"/>
    </xf>
    <xf numFmtId="1" fontId="5" fillId="5" borderId="56" xfId="1" applyNumberFormat="1" applyFont="1" applyFill="1" applyBorder="1" applyAlignment="1" applyProtection="1">
      <alignment horizontal="center"/>
    </xf>
    <xf numFmtId="0" fontId="4" fillId="5" borderId="23" xfId="1" applyFont="1" applyFill="1" applyBorder="1" applyProtection="1"/>
    <xf numFmtId="1" fontId="4" fillId="5" borderId="56" xfId="1" applyNumberFormat="1" applyFont="1" applyFill="1" applyBorder="1" applyAlignment="1" applyProtection="1">
      <alignment horizontal="center"/>
    </xf>
    <xf numFmtId="0" fontId="4" fillId="5" borderId="30" xfId="1" applyFont="1" applyFill="1" applyBorder="1" applyAlignment="1" applyProtection="1">
      <alignment horizontal="right" indent="2"/>
    </xf>
    <xf numFmtId="1" fontId="5" fillId="5" borderId="59" xfId="1" applyNumberFormat="1" applyFont="1" applyFill="1" applyBorder="1" applyAlignment="1" applyProtection="1">
      <alignment horizontal="center"/>
    </xf>
    <xf numFmtId="0" fontId="4" fillId="5" borderId="34" xfId="1" applyFont="1" applyFill="1" applyBorder="1" applyAlignment="1" applyProtection="1">
      <alignment horizontal="center" vertical="center" wrapText="1"/>
    </xf>
    <xf numFmtId="0" fontId="13" fillId="5" borderId="34" xfId="1" applyFont="1" applyFill="1" applyBorder="1" applyAlignment="1" applyProtection="1">
      <alignment horizontal="center" vertical="center" wrapText="1"/>
    </xf>
    <xf numFmtId="0" fontId="0" fillId="5" borderId="12" xfId="0" applyFont="1" applyFill="1" applyBorder="1" applyProtection="1"/>
    <xf numFmtId="0" fontId="0" fillId="5" borderId="13" xfId="0" applyFont="1" applyFill="1" applyBorder="1" applyProtection="1"/>
    <xf numFmtId="0" fontId="0" fillId="5" borderId="14" xfId="0" applyFont="1" applyFill="1" applyBorder="1" applyProtection="1"/>
    <xf numFmtId="0" fontId="0" fillId="5" borderId="17" xfId="0" applyFont="1" applyFill="1" applyBorder="1" applyProtection="1"/>
    <xf numFmtId="0" fontId="0" fillId="5" borderId="18" xfId="0" applyFont="1" applyFill="1" applyBorder="1" applyProtection="1"/>
    <xf numFmtId="0" fontId="0" fillId="5" borderId="19" xfId="0" applyFont="1" applyFill="1" applyBorder="1" applyProtection="1"/>
    <xf numFmtId="0" fontId="4" fillId="7" borderId="22" xfId="1" applyFont="1" applyFill="1" applyBorder="1" applyProtection="1"/>
    <xf numFmtId="1" fontId="4" fillId="7" borderId="36" xfId="1" applyNumberFormat="1" applyFont="1" applyFill="1" applyBorder="1" applyAlignment="1" applyProtection="1">
      <alignment horizontal="center"/>
    </xf>
    <xf numFmtId="0" fontId="4" fillId="7" borderId="24" xfId="1" applyFont="1" applyFill="1" applyBorder="1" applyAlignment="1" applyProtection="1">
      <alignment horizontal="right" indent="2"/>
    </xf>
    <xf numFmtId="1" fontId="5" fillId="7" borderId="57" xfId="1" applyNumberFormat="1" applyFont="1" applyFill="1" applyBorder="1" applyAlignment="1" applyProtection="1">
      <alignment horizontal="center"/>
    </xf>
    <xf numFmtId="0" fontId="0" fillId="7" borderId="17" xfId="0" applyFont="1" applyFill="1" applyBorder="1" applyProtection="1"/>
    <xf numFmtId="0" fontId="0" fillId="7" borderId="18" xfId="0" applyFont="1" applyFill="1" applyBorder="1" applyProtection="1"/>
    <xf numFmtId="0" fontId="0" fillId="7" borderId="19" xfId="0" applyFont="1" applyFill="1" applyBorder="1" applyProtection="1"/>
    <xf numFmtId="0" fontId="0" fillId="5" borderId="15" xfId="0" applyFont="1" applyFill="1" applyBorder="1" applyProtection="1"/>
    <xf numFmtId="0" fontId="0" fillId="5" borderId="4" xfId="0" applyFont="1" applyFill="1" applyBorder="1" applyProtection="1"/>
    <xf numFmtId="0" fontId="0" fillId="5" borderId="16" xfId="0" applyFont="1" applyFill="1" applyBorder="1" applyProtection="1"/>
    <xf numFmtId="0" fontId="0" fillId="0" borderId="0" xfId="0" applyProtection="1"/>
    <xf numFmtId="0" fontId="0" fillId="7" borderId="55" xfId="0" applyFont="1" applyFill="1" applyBorder="1" applyProtection="1"/>
    <xf numFmtId="0" fontId="0" fillId="7" borderId="5" xfId="0" applyFont="1" applyFill="1" applyBorder="1" applyProtection="1"/>
    <xf numFmtId="0" fontId="0" fillId="7" borderId="29" xfId="0" applyFont="1" applyFill="1" applyBorder="1" applyProtection="1"/>
    <xf numFmtId="0" fontId="4" fillId="5" borderId="58" xfId="1" applyFont="1" applyFill="1" applyBorder="1" applyProtection="1"/>
    <xf numFmtId="0" fontId="4" fillId="5" borderId="56" xfId="1" applyFont="1" applyFill="1" applyBorder="1" applyAlignment="1" applyProtection="1">
      <alignment horizontal="right" indent="2"/>
    </xf>
    <xf numFmtId="0" fontId="4" fillId="5" borderId="56" xfId="1" applyFont="1" applyFill="1" applyBorder="1" applyProtection="1"/>
    <xf numFmtId="0" fontId="4" fillId="5" borderId="59" xfId="1" applyFont="1" applyFill="1" applyBorder="1" applyAlignment="1" applyProtection="1">
      <alignment horizontal="right" indent="2"/>
    </xf>
    <xf numFmtId="1" fontId="4" fillId="5" borderId="27" xfId="1" applyNumberFormat="1" applyFont="1" applyFill="1" applyBorder="1" applyAlignment="1" applyProtection="1">
      <alignment horizontal="center"/>
    </xf>
    <xf numFmtId="1" fontId="5" fillId="5" borderId="23" xfId="1" applyNumberFormat="1" applyFont="1" applyFill="1" applyBorder="1" applyAlignment="1" applyProtection="1">
      <alignment horizontal="center"/>
    </xf>
    <xf numFmtId="1" fontId="4" fillId="5" borderId="23" xfId="1" applyNumberFormat="1" applyFont="1" applyFill="1" applyBorder="1" applyAlignment="1" applyProtection="1">
      <alignment horizontal="center"/>
    </xf>
    <xf numFmtId="1" fontId="5" fillId="5" borderId="30" xfId="1" applyNumberFormat="1" applyFont="1" applyFill="1" applyBorder="1" applyAlignment="1" applyProtection="1">
      <alignment horizontal="center"/>
    </xf>
    <xf numFmtId="1" fontId="4" fillId="7" borderId="27" xfId="1" applyNumberFormat="1" applyFont="1" applyFill="1" applyBorder="1" applyAlignment="1" applyProtection="1">
      <alignment horizontal="center"/>
    </xf>
    <xf numFmtId="1" fontId="5" fillId="7" borderId="23" xfId="1" applyNumberFormat="1" applyFont="1" applyFill="1" applyBorder="1" applyAlignment="1" applyProtection="1">
      <alignment horizontal="center"/>
    </xf>
    <xf numFmtId="1" fontId="4" fillId="7" borderId="23" xfId="1" applyNumberFormat="1" applyFont="1" applyFill="1" applyBorder="1" applyAlignment="1" applyProtection="1">
      <alignment horizontal="center"/>
    </xf>
    <xf numFmtId="1" fontId="5" fillId="7" borderId="30" xfId="1" applyNumberFormat="1" applyFont="1" applyFill="1" applyBorder="1" applyAlignment="1" applyProtection="1">
      <alignment horizontal="center"/>
    </xf>
    <xf numFmtId="0" fontId="4" fillId="7" borderId="48" xfId="0" applyFont="1" applyFill="1" applyBorder="1" applyAlignment="1">
      <alignment horizontal="center"/>
    </xf>
    <xf numFmtId="49" fontId="4" fillId="7" borderId="11" xfId="0" applyNumberFormat="1" applyFont="1" applyFill="1" applyBorder="1" applyAlignment="1">
      <alignment horizontal="center"/>
    </xf>
    <xf numFmtId="0" fontId="4" fillId="7" borderId="47" xfId="0" applyFont="1" applyFill="1" applyBorder="1" applyAlignment="1">
      <alignment horizontal="center"/>
    </xf>
    <xf numFmtId="0" fontId="4" fillId="7" borderId="45" xfId="0" applyFont="1" applyFill="1" applyBorder="1" applyAlignment="1">
      <alignment horizontal="center"/>
    </xf>
    <xf numFmtId="0" fontId="0" fillId="5" borderId="64" xfId="0" applyFont="1" applyFill="1" applyBorder="1"/>
    <xf numFmtId="0" fontId="0" fillId="5" borderId="5" xfId="0" applyFont="1" applyFill="1" applyBorder="1"/>
    <xf numFmtId="0" fontId="0" fillId="5" borderId="12" xfId="0" applyFont="1" applyFill="1" applyBorder="1"/>
    <xf numFmtId="0" fontId="0" fillId="5" borderId="20" xfId="0" applyFont="1" applyFill="1" applyBorder="1"/>
    <xf numFmtId="0" fontId="0" fillId="5" borderId="55" xfId="0" applyFont="1" applyFill="1" applyBorder="1"/>
    <xf numFmtId="0" fontId="0" fillId="5" borderId="40" xfId="0" applyFont="1" applyFill="1" applyBorder="1"/>
    <xf numFmtId="0" fontId="0" fillId="5" borderId="65" xfId="0" applyFont="1" applyFill="1" applyBorder="1"/>
    <xf numFmtId="0" fontId="4" fillId="8" borderId="36" xfId="1" applyFont="1" applyFill="1" applyBorder="1" applyProtection="1"/>
    <xf numFmtId="1" fontId="4" fillId="8" borderId="36" xfId="1" applyNumberFormat="1" applyFont="1" applyFill="1" applyBorder="1" applyAlignment="1" applyProtection="1">
      <alignment horizontal="center"/>
    </xf>
    <xf numFmtId="0" fontId="0" fillId="8" borderId="12" xfId="0" applyFont="1" applyFill="1" applyBorder="1"/>
    <xf numFmtId="0" fontId="0" fillId="8" borderId="13" xfId="0" applyFont="1" applyFill="1" applyBorder="1"/>
    <xf numFmtId="0" fontId="0" fillId="8" borderId="14" xfId="0" applyFont="1" applyFill="1" applyBorder="1"/>
    <xf numFmtId="0" fontId="4" fillId="8" borderId="57" xfId="1" applyFont="1" applyFill="1" applyBorder="1" applyAlignment="1" applyProtection="1">
      <alignment horizontal="right" indent="2"/>
    </xf>
    <xf numFmtId="1" fontId="5" fillId="8" borderId="57" xfId="1" applyNumberFormat="1" applyFont="1" applyFill="1" applyBorder="1" applyAlignment="1" applyProtection="1">
      <alignment horizontal="center"/>
    </xf>
    <xf numFmtId="0" fontId="0" fillId="8" borderId="17" xfId="0" applyFont="1" applyFill="1" applyBorder="1"/>
    <xf numFmtId="0" fontId="0" fillId="8" borderId="18" xfId="0" applyFont="1" applyFill="1" applyBorder="1"/>
    <xf numFmtId="0" fontId="0" fillId="8" borderId="19" xfId="0" applyFont="1" applyFill="1" applyBorder="1"/>
    <xf numFmtId="0" fontId="0" fillId="5" borderId="37" xfId="0" applyFont="1" applyFill="1" applyBorder="1"/>
    <xf numFmtId="0" fontId="0" fillId="5" borderId="9" xfId="0" applyFont="1" applyFill="1" applyBorder="1"/>
    <xf numFmtId="0" fontId="0" fillId="5" borderId="67" xfId="0" applyFont="1" applyFill="1" applyBorder="1"/>
    <xf numFmtId="0" fontId="0" fillId="8" borderId="41" xfId="0" applyFont="1" applyFill="1" applyBorder="1"/>
    <xf numFmtId="0" fontId="0" fillId="8" borderId="68" xfId="0" applyFont="1" applyFill="1" applyBorder="1"/>
    <xf numFmtId="0" fontId="0" fillId="16" borderId="22" xfId="0" applyFill="1" applyBorder="1"/>
    <xf numFmtId="0" fontId="4" fillId="7" borderId="46" xfId="0" applyFont="1" applyFill="1" applyBorder="1" applyAlignment="1">
      <alignment horizontal="center"/>
    </xf>
    <xf numFmtId="0" fontId="21" fillId="17" borderId="23" xfId="0" applyFont="1" applyFill="1" applyBorder="1"/>
    <xf numFmtId="0" fontId="21" fillId="9" borderId="22" xfId="0" applyFont="1" applyFill="1" applyBorder="1"/>
    <xf numFmtId="0" fontId="21" fillId="9" borderId="24" xfId="0" applyFont="1" applyFill="1" applyBorder="1"/>
    <xf numFmtId="0" fontId="21" fillId="0" borderId="0" xfId="0" applyFont="1"/>
    <xf numFmtId="0" fontId="21" fillId="16" borderId="22" xfId="0" applyFont="1" applyFill="1" applyBorder="1"/>
    <xf numFmtId="0" fontId="0" fillId="0" borderId="12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Border="1" applyProtection="1">
      <protection locked="0"/>
    </xf>
    <xf numFmtId="0" fontId="28" fillId="5" borderId="3" xfId="0" applyFont="1" applyFill="1" applyBorder="1" applyAlignment="1">
      <alignment horizontal="center" vertical="center" wrapText="1"/>
    </xf>
    <xf numFmtId="0" fontId="28" fillId="5" borderId="28" xfId="0" applyFont="1" applyFill="1" applyBorder="1" applyAlignment="1">
      <alignment horizontal="center" vertical="center" wrapText="1"/>
    </xf>
    <xf numFmtId="0" fontId="0" fillId="0" borderId="42" xfId="0" applyBorder="1"/>
    <xf numFmtId="0" fontId="0" fillId="5" borderId="32" xfId="0" applyFill="1" applyBorder="1"/>
    <xf numFmtId="0" fontId="0" fillId="0" borderId="32" xfId="0" applyBorder="1"/>
    <xf numFmtId="0" fontId="0" fillId="0" borderId="33" xfId="0" applyBorder="1"/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32" fillId="17" borderId="32" xfId="0" applyFont="1" applyFill="1" applyBorder="1" applyAlignment="1">
      <alignment horizontal="center" vertical="center"/>
    </xf>
    <xf numFmtId="0" fontId="32" fillId="17" borderId="32" xfId="0" applyFont="1" applyFill="1" applyBorder="1" applyAlignment="1">
      <alignment horizontal="center" vertical="center" wrapText="1"/>
    </xf>
    <xf numFmtId="0" fontId="32" fillId="17" borderId="71" xfId="0" applyFont="1" applyFill="1" applyBorder="1" applyAlignment="1">
      <alignment horizontal="center" vertical="center" wrapText="1"/>
    </xf>
    <xf numFmtId="0" fontId="33" fillId="17" borderId="11" xfId="0" applyFont="1" applyFill="1" applyBorder="1" applyAlignment="1">
      <alignment horizontal="center" vertical="center" wrapText="1"/>
    </xf>
    <xf numFmtId="0" fontId="32" fillId="17" borderId="42" xfId="0" applyFont="1" applyFill="1" applyBorder="1" applyAlignment="1">
      <alignment horizontal="center" vertical="center" wrapText="1"/>
    </xf>
    <xf numFmtId="0" fontId="32" fillId="17" borderId="33" xfId="0" applyFont="1" applyFill="1" applyBorder="1" applyAlignment="1">
      <alignment horizontal="center" vertical="center"/>
    </xf>
    <xf numFmtId="0" fontId="0" fillId="0" borderId="34" xfId="0" applyBorder="1" applyProtection="1">
      <protection locked="0"/>
    </xf>
    <xf numFmtId="0" fontId="0" fillId="5" borderId="34" xfId="0" applyNumberFormat="1" applyFill="1" applyBorder="1" applyAlignment="1" applyProtection="1">
      <alignment horizontal="center" vertical="center"/>
      <protection hidden="1"/>
    </xf>
    <xf numFmtId="164" fontId="0" fillId="5" borderId="34" xfId="0" applyNumberFormat="1" applyFill="1" applyBorder="1" applyAlignment="1" applyProtection="1">
      <alignment horizontal="center" vertical="center"/>
      <protection hidden="1"/>
    </xf>
    <xf numFmtId="164" fontId="34" fillId="18" borderId="66" xfId="0" applyNumberFormat="1" applyFont="1" applyFill="1" applyBorder="1" applyProtection="1">
      <protection hidden="1"/>
    </xf>
    <xf numFmtId="164" fontId="0" fillId="5" borderId="33" xfId="0" applyNumberFormat="1" applyFill="1" applyBorder="1" applyProtection="1">
      <protection hidden="1"/>
    </xf>
    <xf numFmtId="0" fontId="3" fillId="5" borderId="41" xfId="4" applyFont="1" applyFill="1" applyBorder="1" applyAlignment="1" applyProtection="1">
      <alignment horizontal="center" vertical="center" wrapText="1"/>
      <protection hidden="1"/>
    </xf>
    <xf numFmtId="0" fontId="0" fillId="5" borderId="18" xfId="0" applyFill="1" applyBorder="1" applyAlignment="1" applyProtection="1">
      <alignment horizontal="center" vertical="center" wrapText="1"/>
      <protection hidden="1"/>
    </xf>
    <xf numFmtId="0" fontId="0" fillId="5" borderId="19" xfId="0" applyFill="1" applyBorder="1" applyAlignment="1" applyProtection="1">
      <alignment horizontal="center" vertical="center" wrapText="1"/>
      <protection hidden="1"/>
    </xf>
    <xf numFmtId="49" fontId="0" fillId="0" borderId="71" xfId="0" applyNumberFormat="1" applyBorder="1" applyProtection="1">
      <protection locked="0"/>
    </xf>
    <xf numFmtId="0" fontId="29" fillId="0" borderId="0" xfId="0" applyFont="1" applyAlignment="1">
      <alignment vertical="top"/>
    </xf>
    <xf numFmtId="0" fontId="15" fillId="9" borderId="71" xfId="1" applyFont="1" applyFill="1" applyBorder="1" applyAlignment="1" applyProtection="1">
      <alignment horizontal="center" vertical="center"/>
    </xf>
    <xf numFmtId="0" fontId="0" fillId="4" borderId="18" xfId="0" applyFont="1" applyFill="1" applyBorder="1" applyProtection="1">
      <protection locked="0"/>
    </xf>
    <xf numFmtId="0" fontId="0" fillId="4" borderId="19" xfId="0" applyFont="1" applyFill="1" applyBorder="1" applyProtection="1">
      <protection locked="0"/>
    </xf>
    <xf numFmtId="2" fontId="0" fillId="5" borderId="34" xfId="0" applyNumberForma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Protection="1">
      <protection locked="0"/>
    </xf>
    <xf numFmtId="0" fontId="0" fillId="14" borderId="8" xfId="0" applyFont="1" applyFill="1" applyBorder="1" applyProtection="1">
      <protection locked="0"/>
    </xf>
    <xf numFmtId="0" fontId="0" fillId="14" borderId="4" xfId="0" applyFont="1" applyFill="1" applyBorder="1" applyProtection="1">
      <protection locked="0"/>
    </xf>
    <xf numFmtId="0" fontId="0" fillId="14" borderId="16" xfId="0" applyFont="1" applyFill="1" applyBorder="1" applyProtection="1">
      <protection locked="0"/>
    </xf>
    <xf numFmtId="0" fontId="0" fillId="4" borderId="21" xfId="0" applyFont="1" applyFill="1" applyBorder="1" applyProtection="1">
      <protection locked="0"/>
    </xf>
    <xf numFmtId="0" fontId="0" fillId="14" borderId="20" xfId="0" applyFont="1" applyFill="1" applyBorder="1" applyProtection="1">
      <protection locked="0"/>
    </xf>
    <xf numFmtId="0" fontId="0" fillId="14" borderId="13" xfId="0" applyFont="1" applyFill="1" applyBorder="1" applyProtection="1">
      <protection locked="0"/>
    </xf>
    <xf numFmtId="0" fontId="0" fillId="14" borderId="14" xfId="0" applyFont="1" applyFill="1" applyBorder="1" applyProtection="1">
      <protection locked="0"/>
    </xf>
    <xf numFmtId="0" fontId="0" fillId="14" borderId="41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14" borderId="7" xfId="0" applyFont="1" applyFill="1" applyBorder="1" applyProtection="1">
      <protection locked="0"/>
    </xf>
    <xf numFmtId="0" fontId="0" fillId="4" borderId="68" xfId="0" applyFont="1" applyFill="1" applyBorder="1" applyProtection="1">
      <protection locked="0"/>
    </xf>
    <xf numFmtId="2" fontId="0" fillId="5" borderId="72" xfId="0" applyNumberFormat="1" applyFill="1" applyBorder="1" applyAlignment="1" applyProtection="1">
      <alignment horizontal="center" vertical="center"/>
      <protection hidden="1"/>
    </xf>
    <xf numFmtId="0" fontId="4" fillId="4" borderId="17" xfId="1" applyFont="1" applyFill="1" applyBorder="1" applyProtection="1">
      <protection locked="0"/>
    </xf>
    <xf numFmtId="0" fontId="4" fillId="4" borderId="18" xfId="1" applyFont="1" applyFill="1" applyBorder="1" applyProtection="1">
      <protection locked="0"/>
    </xf>
    <xf numFmtId="0" fontId="4" fillId="4" borderId="19" xfId="1" applyFont="1" applyFill="1" applyBorder="1" applyProtection="1">
      <protection locked="0"/>
    </xf>
    <xf numFmtId="2" fontId="4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3" xfId="1" applyFont="1" applyFill="1" applyBorder="1" applyAlignment="1" applyProtection="1">
      <alignment horizontal="center" vertical="center" wrapText="1"/>
      <protection hidden="1"/>
    </xf>
    <xf numFmtId="0" fontId="4" fillId="5" borderId="28" xfId="1" applyFont="1" applyFill="1" applyBorder="1" applyAlignment="1" applyProtection="1">
      <alignment horizontal="center" vertical="center" wrapText="1"/>
      <protection hidden="1"/>
    </xf>
    <xf numFmtId="0" fontId="4" fillId="5" borderId="11" xfId="1" applyFont="1" applyFill="1" applyBorder="1" applyAlignment="1" applyProtection="1">
      <alignment horizontal="center"/>
      <protection hidden="1"/>
    </xf>
    <xf numFmtId="1" fontId="4" fillId="5" borderId="11" xfId="1" applyNumberFormat="1" applyFont="1" applyFill="1" applyBorder="1" applyAlignment="1" applyProtection="1">
      <alignment horizontal="center"/>
      <protection hidden="1"/>
    </xf>
    <xf numFmtId="0" fontId="4" fillId="5" borderId="53" xfId="1" applyFont="1" applyFill="1" applyBorder="1" applyAlignment="1" applyProtection="1">
      <alignment horizontal="center"/>
      <protection hidden="1"/>
    </xf>
    <xf numFmtId="0" fontId="4" fillId="5" borderId="45" xfId="1" applyFont="1" applyFill="1" applyBorder="1" applyAlignment="1" applyProtection="1">
      <alignment horizontal="center"/>
      <protection hidden="1"/>
    </xf>
    <xf numFmtId="0" fontId="4" fillId="5" borderId="54" xfId="1" applyFont="1" applyFill="1" applyBorder="1" applyAlignment="1" applyProtection="1">
      <alignment horizontal="center"/>
      <protection hidden="1"/>
    </xf>
    <xf numFmtId="0" fontId="4" fillId="0" borderId="22" xfId="1" applyFont="1" applyBorder="1" applyProtection="1">
      <protection hidden="1"/>
    </xf>
    <xf numFmtId="1" fontId="4" fillId="0" borderId="36" xfId="1" applyNumberFormat="1" applyFont="1" applyBorder="1" applyAlignment="1" applyProtection="1">
      <alignment horizontal="center"/>
      <protection hidden="1"/>
    </xf>
    <xf numFmtId="0" fontId="4" fillId="5" borderId="13" xfId="1" applyFont="1" applyFill="1" applyBorder="1" applyProtection="1">
      <protection hidden="1"/>
    </xf>
    <xf numFmtId="0" fontId="4" fillId="4" borderId="23" xfId="1" applyFont="1" applyFill="1" applyBorder="1" applyAlignment="1" applyProtection="1">
      <alignment horizontal="right" indent="2"/>
      <protection hidden="1"/>
    </xf>
    <xf numFmtId="1" fontId="5" fillId="4" borderId="56" xfId="1" applyNumberFormat="1" applyFont="1" applyFill="1" applyBorder="1" applyAlignment="1" applyProtection="1">
      <alignment horizontal="center"/>
      <protection hidden="1"/>
    </xf>
    <xf numFmtId="0" fontId="4" fillId="5" borderId="4" xfId="1" applyFont="1" applyFill="1" applyBorder="1" applyProtection="1">
      <protection hidden="1"/>
    </xf>
    <xf numFmtId="0" fontId="4" fillId="0" borderId="23" xfId="1" applyFont="1" applyBorder="1" applyProtection="1">
      <protection hidden="1"/>
    </xf>
    <xf numFmtId="1" fontId="4" fillId="0" borderId="56" xfId="1" applyNumberFormat="1" applyFont="1" applyBorder="1" applyAlignment="1" applyProtection="1">
      <alignment horizontal="center"/>
      <protection hidden="1"/>
    </xf>
    <xf numFmtId="0" fontId="4" fillId="4" borderId="30" xfId="1" applyFont="1" applyFill="1" applyBorder="1" applyAlignment="1" applyProtection="1">
      <alignment horizontal="right" indent="2"/>
      <protection hidden="1"/>
    </xf>
    <xf numFmtId="1" fontId="5" fillId="4" borderId="59" xfId="1" applyNumberFormat="1" applyFont="1" applyFill="1" applyBorder="1" applyAlignment="1" applyProtection="1">
      <alignment horizontal="center"/>
      <protection hidden="1"/>
    </xf>
    <xf numFmtId="0" fontId="4" fillId="5" borderId="18" xfId="1" applyFont="1" applyFill="1" applyBorder="1" applyProtection="1">
      <protection hidden="1"/>
    </xf>
    <xf numFmtId="0" fontId="4" fillId="6" borderId="22" xfId="1" applyFont="1" applyFill="1" applyBorder="1" applyProtection="1">
      <protection hidden="1"/>
    </xf>
    <xf numFmtId="1" fontId="4" fillId="6" borderId="22" xfId="1" applyNumberFormat="1" applyFont="1" applyFill="1" applyBorder="1" applyAlignment="1" applyProtection="1">
      <alignment horizontal="center"/>
      <protection hidden="1"/>
    </xf>
    <xf numFmtId="0" fontId="4" fillId="6" borderId="55" xfId="1" applyFont="1" applyFill="1" applyBorder="1" applyProtection="1">
      <protection hidden="1"/>
    </xf>
    <xf numFmtId="0" fontId="4" fillId="6" borderId="5" xfId="1" applyFont="1" applyFill="1" applyBorder="1" applyProtection="1">
      <protection hidden="1"/>
    </xf>
    <xf numFmtId="0" fontId="4" fillId="6" borderId="29" xfId="1" applyFont="1" applyFill="1" applyBorder="1" applyProtection="1">
      <protection hidden="1"/>
    </xf>
    <xf numFmtId="0" fontId="4" fillId="6" borderId="24" xfId="1" applyFont="1" applyFill="1" applyBorder="1" applyAlignment="1" applyProtection="1">
      <alignment horizontal="right" indent="2"/>
      <protection hidden="1"/>
    </xf>
    <xf numFmtId="1" fontId="5" fillId="6" borderId="24" xfId="1" applyNumberFormat="1" applyFont="1" applyFill="1" applyBorder="1" applyAlignment="1" applyProtection="1">
      <alignment horizontal="center"/>
      <protection hidden="1"/>
    </xf>
    <xf numFmtId="0" fontId="4" fillId="6" borderId="17" xfId="1" applyFont="1" applyFill="1" applyBorder="1" applyProtection="1">
      <protection hidden="1"/>
    </xf>
    <xf numFmtId="0" fontId="4" fillId="6" borderId="18" xfId="1" applyFont="1" applyFill="1" applyBorder="1" applyProtection="1">
      <protection hidden="1"/>
    </xf>
    <xf numFmtId="0" fontId="4" fillId="6" borderId="19" xfId="1" applyFont="1" applyFill="1" applyBorder="1" applyProtection="1">
      <protection hidden="1"/>
    </xf>
    <xf numFmtId="0" fontId="1" fillId="0" borderId="0" xfId="0" applyFont="1" applyProtection="1">
      <protection hidden="1"/>
    </xf>
    <xf numFmtId="1" fontId="1" fillId="0" borderId="0" xfId="0" applyNumberFormat="1" applyFont="1" applyProtection="1">
      <protection hidden="1"/>
    </xf>
    <xf numFmtId="0" fontId="3" fillId="0" borderId="0" xfId="1" applyFont="1" applyFill="1" applyBorder="1" applyAlignment="1" applyProtection="1">
      <protection hidden="1"/>
    </xf>
    <xf numFmtId="0" fontId="4" fillId="5" borderId="18" xfId="1" applyFont="1" applyFill="1" applyBorder="1" applyAlignment="1" applyProtection="1">
      <alignment horizontal="center" vertical="center" wrapText="1"/>
      <protection hidden="1"/>
    </xf>
    <xf numFmtId="0" fontId="6" fillId="5" borderId="18" xfId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4" fillId="5" borderId="42" xfId="1" applyFont="1" applyFill="1" applyBorder="1" applyAlignment="1" applyProtection="1">
      <alignment horizontal="center"/>
      <protection hidden="1"/>
    </xf>
    <xf numFmtId="0" fontId="4" fillId="5" borderId="32" xfId="1" applyFont="1" applyFill="1" applyBorder="1" applyAlignment="1" applyProtection="1">
      <alignment horizontal="center"/>
      <protection hidden="1"/>
    </xf>
    <xf numFmtId="0" fontId="4" fillId="5" borderId="33" xfId="1" applyFont="1" applyFill="1" applyBorder="1" applyAlignment="1" applyProtection="1">
      <alignment horizontal="center"/>
      <protection hidden="1"/>
    </xf>
    <xf numFmtId="1" fontId="4" fillId="0" borderId="22" xfId="1" applyNumberFormat="1" applyFont="1" applyBorder="1" applyAlignment="1" applyProtection="1">
      <alignment horizontal="center"/>
      <protection hidden="1"/>
    </xf>
    <xf numFmtId="1" fontId="5" fillId="4" borderId="23" xfId="1" applyNumberFormat="1" applyFont="1" applyFill="1" applyBorder="1" applyAlignment="1" applyProtection="1">
      <alignment horizontal="center"/>
      <protection hidden="1"/>
    </xf>
    <xf numFmtId="1" fontId="4" fillId="0" borderId="23" xfId="1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1" fontId="5" fillId="4" borderId="30" xfId="1" applyNumberFormat="1" applyFont="1" applyFill="1" applyBorder="1" applyAlignment="1" applyProtection="1">
      <alignment horizontal="center"/>
      <protection hidden="1"/>
    </xf>
    <xf numFmtId="0" fontId="4" fillId="6" borderId="12" xfId="1" applyFont="1" applyFill="1" applyBorder="1" applyProtection="1">
      <protection hidden="1"/>
    </xf>
    <xf numFmtId="0" fontId="4" fillId="6" borderId="13" xfId="1" applyFont="1" applyFill="1" applyBorder="1" applyProtection="1">
      <protection hidden="1"/>
    </xf>
    <xf numFmtId="0" fontId="4" fillId="6" borderId="14" xfId="1" applyFont="1" applyFill="1" applyBorder="1" applyProtection="1">
      <protection hidden="1"/>
    </xf>
    <xf numFmtId="0" fontId="4" fillId="4" borderId="40" xfId="1" applyFont="1" applyFill="1" applyBorder="1" applyAlignment="1" applyProtection="1">
      <alignment horizontal="center" vertical="center" wrapText="1"/>
      <protection hidden="1"/>
    </xf>
    <xf numFmtId="0" fontId="4" fillId="4" borderId="34" xfId="1" applyFont="1" applyFill="1" applyBorder="1" applyAlignment="1" applyProtection="1">
      <alignment horizontal="center" vertical="center" wrapText="1"/>
      <protection hidden="1"/>
    </xf>
    <xf numFmtId="0" fontId="13" fillId="4" borderId="35" xfId="1" applyFont="1" applyFill="1" applyBorder="1" applyAlignment="1" applyProtection="1">
      <alignment horizontal="center" vertical="center" wrapText="1"/>
      <protection hidden="1"/>
    </xf>
    <xf numFmtId="0" fontId="15" fillId="9" borderId="48" xfId="1" applyFont="1" applyFill="1" applyBorder="1" applyAlignment="1" applyProtection="1">
      <alignment horizontal="center" vertical="center"/>
      <protection hidden="1"/>
    </xf>
    <xf numFmtId="1" fontId="15" fillId="9" borderId="11" xfId="1" applyNumberFormat="1" applyFont="1" applyFill="1" applyBorder="1" applyAlignment="1" applyProtection="1">
      <alignment horizontal="center" vertical="center"/>
      <protection hidden="1"/>
    </xf>
    <xf numFmtId="0" fontId="15" fillId="9" borderId="31" xfId="1" applyFont="1" applyFill="1" applyBorder="1" applyAlignment="1" applyProtection="1">
      <alignment horizontal="center" vertical="center"/>
      <protection hidden="1"/>
    </xf>
    <xf numFmtId="0" fontId="15" fillId="20" borderId="49" xfId="1" applyFont="1" applyFill="1" applyBorder="1" applyAlignment="1" applyProtection="1">
      <alignment horizontal="center" vertical="center"/>
      <protection hidden="1"/>
    </xf>
    <xf numFmtId="0" fontId="15" fillId="9" borderId="71" xfId="1" applyFont="1" applyFill="1" applyBorder="1" applyAlignment="1" applyProtection="1">
      <alignment horizontal="center" vertical="center"/>
      <protection hidden="1"/>
    </xf>
    <xf numFmtId="0" fontId="15" fillId="20" borderId="42" xfId="1" applyFont="1" applyFill="1" applyBorder="1" applyAlignment="1" applyProtection="1">
      <alignment horizontal="center" vertical="center"/>
      <protection hidden="1"/>
    </xf>
    <xf numFmtId="0" fontId="15" fillId="9" borderId="32" xfId="1" applyFont="1" applyFill="1" applyBorder="1" applyAlignment="1" applyProtection="1">
      <alignment horizontal="center" vertical="center"/>
      <protection hidden="1"/>
    </xf>
    <xf numFmtId="0" fontId="15" fillId="9" borderId="42" xfId="1" applyFont="1" applyFill="1" applyBorder="1" applyAlignment="1" applyProtection="1">
      <alignment horizontal="center" vertical="center"/>
      <protection hidden="1"/>
    </xf>
    <xf numFmtId="0" fontId="15" fillId="9" borderId="33" xfId="1" applyFont="1" applyFill="1" applyBorder="1" applyAlignment="1" applyProtection="1">
      <alignment horizontal="center" vertical="center"/>
      <protection hidden="1"/>
    </xf>
    <xf numFmtId="0" fontId="15" fillId="20" borderId="33" xfId="1" applyFont="1" applyFill="1" applyBorder="1" applyAlignment="1" applyProtection="1">
      <alignment horizontal="center" vertical="center"/>
      <protection hidden="1"/>
    </xf>
    <xf numFmtId="0" fontId="16" fillId="11" borderId="48" xfId="1" applyFont="1" applyFill="1" applyBorder="1" applyAlignment="1" applyProtection="1">
      <alignment horizontal="center" vertical="center"/>
      <protection hidden="1"/>
    </xf>
    <xf numFmtId="0" fontId="19" fillId="8" borderId="44" xfId="1" applyFont="1" applyFill="1" applyBorder="1" applyAlignment="1" applyProtection="1">
      <alignment horizontal="center" vertical="center"/>
      <protection hidden="1"/>
    </xf>
    <xf numFmtId="0" fontId="38" fillId="11" borderId="51" xfId="1" applyFont="1" applyFill="1" applyBorder="1" applyAlignment="1" applyProtection="1">
      <alignment horizontal="center" vertical="center"/>
      <protection hidden="1"/>
    </xf>
    <xf numFmtId="0" fontId="4" fillId="0" borderId="27" xfId="1" applyFont="1" applyBorder="1" applyProtection="1">
      <protection hidden="1"/>
    </xf>
    <xf numFmtId="1" fontId="4" fillId="0" borderId="58" xfId="1" applyNumberFormat="1" applyFont="1" applyBorder="1" applyAlignment="1" applyProtection="1">
      <alignment horizontal="center"/>
      <protection hidden="1"/>
    </xf>
    <xf numFmtId="0" fontId="0" fillId="5" borderId="12" xfId="0" applyFont="1" applyFill="1" applyBorder="1" applyProtection="1">
      <protection hidden="1"/>
    </xf>
    <xf numFmtId="0" fontId="0" fillId="5" borderId="15" xfId="0" applyFont="1" applyFill="1" applyBorder="1" applyProtection="1">
      <protection hidden="1"/>
    </xf>
    <xf numFmtId="0" fontId="0" fillId="5" borderId="17" xfId="0" applyFont="1" applyFill="1" applyBorder="1" applyProtection="1">
      <protection hidden="1"/>
    </xf>
    <xf numFmtId="1" fontId="4" fillId="6" borderId="36" xfId="1" applyNumberFormat="1" applyFont="1" applyFill="1" applyBorder="1" applyAlignment="1" applyProtection="1">
      <alignment horizontal="center"/>
      <protection hidden="1"/>
    </xf>
    <xf numFmtId="0" fontId="0" fillId="6" borderId="55" xfId="0" applyFont="1" applyFill="1" applyBorder="1" applyProtection="1">
      <protection hidden="1"/>
    </xf>
    <xf numFmtId="0" fontId="0" fillId="6" borderId="5" xfId="0" applyFont="1" applyFill="1" applyBorder="1" applyProtection="1">
      <protection hidden="1"/>
    </xf>
    <xf numFmtId="0" fontId="0" fillId="6" borderId="29" xfId="0" applyFont="1" applyFill="1" applyBorder="1" applyProtection="1">
      <protection hidden="1"/>
    </xf>
    <xf numFmtId="1" fontId="5" fillId="6" borderId="57" xfId="1" applyNumberFormat="1" applyFont="1" applyFill="1" applyBorder="1" applyAlignment="1" applyProtection="1">
      <alignment horizontal="center"/>
      <protection hidden="1"/>
    </xf>
    <xf numFmtId="0" fontId="0" fillId="6" borderId="17" xfId="0" applyFont="1" applyFill="1" applyBorder="1" applyProtection="1">
      <protection hidden="1"/>
    </xf>
    <xf numFmtId="0" fontId="0" fillId="6" borderId="18" xfId="0" applyFont="1" applyFill="1" applyBorder="1" applyProtection="1">
      <protection hidden="1"/>
    </xf>
    <xf numFmtId="0" fontId="0" fillId="6" borderId="19" xfId="0" applyFont="1" applyFill="1" applyBorder="1" applyProtection="1">
      <protection hidden="1"/>
    </xf>
    <xf numFmtId="0" fontId="19" fillId="8" borderId="49" xfId="1" applyFont="1" applyFill="1" applyBorder="1" applyAlignment="1" applyProtection="1">
      <alignment horizontal="center" vertical="center"/>
      <protection hidden="1"/>
    </xf>
    <xf numFmtId="0" fontId="38" fillId="11" borderId="50" xfId="1" applyFont="1" applyFill="1" applyBorder="1" applyAlignment="1" applyProtection="1">
      <alignment horizontal="center" vertical="center"/>
      <protection hidden="1"/>
    </xf>
    <xf numFmtId="0" fontId="19" fillId="12" borderId="49" xfId="1" applyFont="1" applyFill="1" applyBorder="1" applyAlignment="1" applyProtection="1">
      <alignment horizontal="center" vertical="center"/>
      <protection hidden="1"/>
    </xf>
    <xf numFmtId="0" fontId="14" fillId="10" borderId="49" xfId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7" borderId="17" xfId="0" applyFont="1" applyFill="1" applyBorder="1" applyAlignment="1" applyProtection="1">
      <alignment horizontal="center"/>
      <protection hidden="1"/>
    </xf>
    <xf numFmtId="49" fontId="4" fillId="7" borderId="18" xfId="0" applyNumberFormat="1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/>
      <protection hidden="1"/>
    </xf>
    <xf numFmtId="0" fontId="4" fillId="5" borderId="58" xfId="1" applyFont="1" applyFill="1" applyBorder="1" applyProtection="1">
      <protection hidden="1"/>
    </xf>
    <xf numFmtId="0" fontId="0" fillId="5" borderId="58" xfId="0" applyFill="1" applyBorder="1" applyAlignment="1" applyProtection="1">
      <alignment horizontal="center" vertical="center"/>
      <protection hidden="1"/>
    </xf>
    <xf numFmtId="0" fontId="0" fillId="5" borderId="13" xfId="0" applyFill="1" applyBorder="1" applyProtection="1">
      <protection hidden="1"/>
    </xf>
    <xf numFmtId="0" fontId="4" fillId="5" borderId="56" xfId="1" applyFont="1" applyFill="1" applyBorder="1" applyAlignment="1" applyProtection="1">
      <alignment horizontal="right" indent="2"/>
      <protection hidden="1"/>
    </xf>
    <xf numFmtId="0" fontId="0" fillId="5" borderId="56" xfId="0" applyFill="1" applyBorder="1" applyAlignment="1" applyProtection="1">
      <alignment horizontal="center" vertical="center"/>
      <protection hidden="1"/>
    </xf>
    <xf numFmtId="0" fontId="0" fillId="5" borderId="4" xfId="0" applyFill="1" applyBorder="1" applyProtection="1">
      <protection hidden="1"/>
    </xf>
    <xf numFmtId="0" fontId="4" fillId="5" borderId="56" xfId="1" applyFont="1" applyFill="1" applyBorder="1" applyProtection="1">
      <protection hidden="1"/>
    </xf>
    <xf numFmtId="0" fontId="4" fillId="5" borderId="59" xfId="1" applyFont="1" applyFill="1" applyBorder="1" applyAlignment="1" applyProtection="1">
      <alignment horizontal="right" indent="2"/>
      <protection hidden="1"/>
    </xf>
    <xf numFmtId="0" fontId="0" fillId="5" borderId="59" xfId="0" applyFill="1" applyBorder="1" applyAlignment="1" applyProtection="1">
      <alignment horizontal="center" vertical="center"/>
      <protection hidden="1"/>
    </xf>
    <xf numFmtId="0" fontId="0" fillId="5" borderId="3" xfId="0" applyFill="1" applyBorder="1" applyProtection="1">
      <protection hidden="1"/>
    </xf>
    <xf numFmtId="0" fontId="4" fillId="7" borderId="36" xfId="1" applyFont="1" applyFill="1" applyBorder="1" applyProtection="1">
      <protection hidden="1"/>
    </xf>
    <xf numFmtId="0" fontId="0" fillId="7" borderId="36" xfId="0" applyFill="1" applyBorder="1" applyAlignment="1" applyProtection="1">
      <alignment horizontal="center" vertical="center"/>
      <protection hidden="1"/>
    </xf>
    <xf numFmtId="0" fontId="0" fillId="7" borderId="12" xfId="0" applyFill="1" applyBorder="1" applyProtection="1">
      <protection hidden="1"/>
    </xf>
    <xf numFmtId="0" fontId="0" fillId="7" borderId="13" xfId="0" applyFill="1" applyBorder="1" applyProtection="1">
      <protection hidden="1"/>
    </xf>
    <xf numFmtId="0" fontId="4" fillId="7" borderId="57" xfId="1" applyFont="1" applyFill="1" applyBorder="1" applyAlignment="1" applyProtection="1">
      <alignment horizontal="right" indent="2"/>
      <protection hidden="1"/>
    </xf>
    <xf numFmtId="0" fontId="0" fillId="7" borderId="57" xfId="0" applyFill="1" applyBorder="1" applyAlignment="1" applyProtection="1">
      <alignment horizontal="center" vertical="center"/>
      <protection hidden="1"/>
    </xf>
    <xf numFmtId="0" fontId="0" fillId="7" borderId="17" xfId="0" applyFill="1" applyBorder="1" applyProtection="1">
      <protection hidden="1"/>
    </xf>
    <xf numFmtId="0" fontId="0" fillId="7" borderId="18" xfId="0" applyFill="1" applyBorder="1" applyProtection="1">
      <protection hidden="1"/>
    </xf>
    <xf numFmtId="49" fontId="4" fillId="4" borderId="21" xfId="0" applyNumberFormat="1" applyFont="1" applyFill="1" applyBorder="1" applyAlignment="1" applyProtection="1">
      <alignment horizontal="center" vertical="center"/>
      <protection hidden="1"/>
    </xf>
    <xf numFmtId="49" fontId="4" fillId="4" borderId="18" xfId="0" applyNumberFormat="1" applyFont="1" applyFill="1" applyBorder="1" applyAlignment="1" applyProtection="1">
      <alignment horizontal="center" vertical="center"/>
      <protection hidden="1"/>
    </xf>
    <xf numFmtId="0" fontId="5" fillId="4" borderId="18" xfId="0" applyFont="1" applyFill="1" applyBorder="1" applyAlignment="1" applyProtection="1">
      <alignment horizontal="center" vertical="center"/>
      <protection hidden="1"/>
    </xf>
    <xf numFmtId="0" fontId="4" fillId="7" borderId="69" xfId="0" applyFont="1" applyFill="1" applyBorder="1" applyAlignment="1" applyProtection="1">
      <alignment horizontal="center"/>
      <protection hidden="1"/>
    </xf>
    <xf numFmtId="49" fontId="4" fillId="7" borderId="66" xfId="0" applyNumberFormat="1" applyFont="1" applyFill="1" applyBorder="1" applyAlignment="1" applyProtection="1">
      <alignment horizontal="center"/>
      <protection hidden="1"/>
    </xf>
    <xf numFmtId="49" fontId="4" fillId="7" borderId="65" xfId="0" applyNumberFormat="1" applyFont="1" applyFill="1" applyBorder="1" applyAlignment="1" applyProtection="1">
      <alignment horizontal="center"/>
      <protection hidden="1"/>
    </xf>
    <xf numFmtId="49" fontId="4" fillId="7" borderId="34" xfId="0" applyNumberFormat="1" applyFont="1" applyFill="1" applyBorder="1" applyAlignment="1" applyProtection="1">
      <alignment horizontal="center"/>
      <protection hidden="1"/>
    </xf>
    <xf numFmtId="0" fontId="5" fillId="7" borderId="34" xfId="0" applyFont="1" applyFill="1" applyBorder="1" applyAlignment="1" applyProtection="1">
      <alignment horizontal="center"/>
      <protection hidden="1"/>
    </xf>
    <xf numFmtId="0" fontId="5" fillId="7" borderId="35" xfId="0" applyFont="1" applyFill="1" applyBorder="1" applyAlignment="1" applyProtection="1">
      <alignment horizontal="center"/>
      <protection hidden="1"/>
    </xf>
    <xf numFmtId="0" fontId="4" fillId="4" borderId="58" xfId="1" applyFont="1" applyFill="1" applyBorder="1" applyProtection="1">
      <protection hidden="1"/>
    </xf>
    <xf numFmtId="0" fontId="0" fillId="4" borderId="27" xfId="0" applyFill="1" applyBorder="1" applyAlignment="1" applyProtection="1">
      <alignment horizontal="center" vertical="center"/>
      <protection hidden="1"/>
    </xf>
    <xf numFmtId="0" fontId="4" fillId="4" borderId="56" xfId="1" applyFont="1" applyFill="1" applyBorder="1" applyAlignment="1" applyProtection="1">
      <alignment horizontal="right" indent="2"/>
      <protection hidden="1"/>
    </xf>
    <xf numFmtId="0" fontId="0" fillId="4" borderId="23" xfId="0" applyFill="1" applyBorder="1" applyAlignment="1" applyProtection="1">
      <alignment horizontal="center" vertical="center"/>
      <protection hidden="1"/>
    </xf>
    <xf numFmtId="0" fontId="4" fillId="4" borderId="56" xfId="1" applyFont="1" applyFill="1" applyBorder="1" applyProtection="1">
      <protection hidden="1"/>
    </xf>
    <xf numFmtId="0" fontId="4" fillId="4" borderId="59" xfId="1" applyFont="1" applyFill="1" applyBorder="1" applyAlignment="1" applyProtection="1">
      <alignment horizontal="right" indent="2"/>
      <protection hidden="1"/>
    </xf>
    <xf numFmtId="0" fontId="0" fillId="4" borderId="30" xfId="0" applyFill="1" applyBorder="1" applyAlignment="1" applyProtection="1">
      <alignment horizontal="center" vertical="center"/>
      <protection hidden="1"/>
    </xf>
    <xf numFmtId="0" fontId="4" fillId="5" borderId="36" xfId="1" applyFont="1" applyFill="1" applyBorder="1" applyProtection="1">
      <protection hidden="1"/>
    </xf>
    <xf numFmtId="0" fontId="0" fillId="5" borderId="22" xfId="0" applyFill="1" applyBorder="1" applyAlignment="1" applyProtection="1">
      <alignment horizontal="center" vertical="center"/>
      <protection hidden="1"/>
    </xf>
    <xf numFmtId="0" fontId="0" fillId="5" borderId="20" xfId="0" applyFill="1" applyBorder="1" applyProtection="1">
      <protection hidden="1"/>
    </xf>
    <xf numFmtId="0" fontId="4" fillId="5" borderId="57" xfId="1" applyFont="1" applyFill="1" applyBorder="1" applyAlignment="1" applyProtection="1">
      <alignment horizontal="right" indent="2"/>
      <protection hidden="1"/>
    </xf>
    <xf numFmtId="0" fontId="0" fillId="5" borderId="24" xfId="0" applyFill="1" applyBorder="1" applyAlignment="1" applyProtection="1">
      <alignment horizontal="center" vertical="center"/>
      <protection hidden="1"/>
    </xf>
    <xf numFmtId="0" fontId="0" fillId="5" borderId="21" xfId="0" applyFill="1" applyBorder="1" applyProtection="1">
      <protection hidden="1"/>
    </xf>
    <xf numFmtId="0" fontId="0" fillId="0" borderId="6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63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0" xfId="0" applyFont="1" applyProtection="1">
      <protection hidden="1"/>
    </xf>
    <xf numFmtId="0" fontId="6" fillId="5" borderId="3" xfId="0" applyFont="1" applyFill="1" applyBorder="1" applyAlignment="1" applyProtection="1">
      <alignment horizontal="center" vertical="top" wrapText="1"/>
      <protection hidden="1"/>
    </xf>
    <xf numFmtId="0" fontId="6" fillId="5" borderId="62" xfId="0" applyFont="1" applyFill="1" applyBorder="1" applyAlignment="1" applyProtection="1">
      <alignment horizontal="center" vertical="top" wrapText="1"/>
      <protection hidden="1"/>
    </xf>
    <xf numFmtId="0" fontId="6" fillId="7" borderId="48" xfId="0" applyFont="1" applyFill="1" applyBorder="1" applyAlignment="1" applyProtection="1">
      <alignment horizontal="center"/>
      <protection hidden="1"/>
    </xf>
    <xf numFmtId="49" fontId="6" fillId="7" borderId="11" xfId="0" applyNumberFormat="1" applyFont="1" applyFill="1" applyBorder="1" applyAlignment="1" applyProtection="1">
      <alignment horizontal="center"/>
      <protection hidden="1"/>
    </xf>
    <xf numFmtId="0" fontId="6" fillId="7" borderId="31" xfId="0" applyFont="1" applyFill="1" applyBorder="1" applyAlignment="1" applyProtection="1">
      <alignment horizontal="center"/>
      <protection hidden="1"/>
    </xf>
    <xf numFmtId="0" fontId="6" fillId="7" borderId="32" xfId="0" applyFont="1" applyFill="1" applyBorder="1" applyAlignment="1" applyProtection="1">
      <alignment horizontal="center"/>
      <protection hidden="1"/>
    </xf>
    <xf numFmtId="0" fontId="6" fillId="7" borderId="33" xfId="0" applyFont="1" applyFill="1" applyBorder="1" applyAlignment="1" applyProtection="1">
      <alignment horizontal="center"/>
      <protection hidden="1"/>
    </xf>
    <xf numFmtId="0" fontId="0" fillId="4" borderId="27" xfId="0" applyFont="1" applyFill="1" applyBorder="1" applyAlignment="1" applyProtection="1">
      <alignment horizontal="center" vertical="center"/>
      <protection hidden="1"/>
    </xf>
    <xf numFmtId="0" fontId="0" fillId="5" borderId="64" xfId="0" applyFont="1" applyFill="1" applyBorder="1" applyProtection="1">
      <protection hidden="1"/>
    </xf>
    <xf numFmtId="0" fontId="0" fillId="4" borderId="23" xfId="0" applyFont="1" applyFill="1" applyBorder="1" applyAlignment="1" applyProtection="1">
      <alignment horizontal="center" vertical="center"/>
      <protection hidden="1"/>
    </xf>
    <xf numFmtId="0" fontId="0" fillId="4" borderId="30" xfId="0" applyFont="1" applyFill="1" applyBorder="1" applyAlignment="1" applyProtection="1">
      <alignment horizontal="center" vertical="center"/>
      <protection hidden="1"/>
    </xf>
    <xf numFmtId="0" fontId="4" fillId="6" borderId="36" xfId="1" applyFont="1" applyFill="1" applyBorder="1" applyProtection="1">
      <protection hidden="1"/>
    </xf>
    <xf numFmtId="0" fontId="0" fillId="6" borderId="36" xfId="0" applyFont="1" applyFill="1" applyBorder="1" applyAlignment="1" applyProtection="1">
      <alignment horizontal="center" vertical="center"/>
      <protection hidden="1"/>
    </xf>
    <xf numFmtId="0" fontId="0" fillId="6" borderId="12" xfId="0" applyFont="1" applyFill="1" applyBorder="1" applyProtection="1">
      <protection hidden="1"/>
    </xf>
    <xf numFmtId="0" fontId="0" fillId="6" borderId="13" xfId="0" applyFont="1" applyFill="1" applyBorder="1" applyProtection="1">
      <protection hidden="1"/>
    </xf>
    <xf numFmtId="0" fontId="0" fillId="6" borderId="14" xfId="0" applyFont="1" applyFill="1" applyBorder="1" applyProtection="1">
      <protection hidden="1"/>
    </xf>
    <xf numFmtId="0" fontId="4" fillId="6" borderId="57" xfId="1" applyFont="1" applyFill="1" applyBorder="1" applyAlignment="1" applyProtection="1">
      <alignment horizontal="right" indent="2"/>
      <protection hidden="1"/>
    </xf>
    <xf numFmtId="0" fontId="0" fillId="6" borderId="57" xfId="0" applyFont="1" applyFill="1" applyBorder="1" applyAlignment="1" applyProtection="1">
      <alignment horizontal="center" vertical="center"/>
      <protection hidden="1"/>
    </xf>
    <xf numFmtId="0" fontId="4" fillId="0" borderId="70" xfId="1" applyFont="1" applyFill="1" applyBorder="1" applyAlignment="1" applyProtection="1">
      <alignment horizontal="right" indent="2"/>
      <protection hidden="1"/>
    </xf>
    <xf numFmtId="0" fontId="0" fillId="0" borderId="7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6" fillId="5" borderId="28" xfId="0" applyFont="1" applyFill="1" applyBorder="1" applyAlignment="1" applyProtection="1">
      <alignment horizontal="center" vertical="top" wrapText="1"/>
      <protection hidden="1"/>
    </xf>
    <xf numFmtId="0" fontId="0" fillId="6" borderId="22" xfId="0" applyFont="1" applyFill="1" applyBorder="1" applyAlignment="1" applyProtection="1">
      <alignment horizontal="center" vertical="center"/>
      <protection hidden="1"/>
    </xf>
    <xf numFmtId="0" fontId="0" fillId="6" borderId="24" xfId="0" applyFont="1" applyFill="1" applyBorder="1" applyAlignment="1" applyProtection="1">
      <alignment horizontal="center" vertical="center"/>
      <protection hidden="1"/>
    </xf>
    <xf numFmtId="0" fontId="0" fillId="0" borderId="5" xfId="0" applyFont="1" applyBorder="1" applyProtection="1">
      <protection locked="0"/>
    </xf>
    <xf numFmtId="0" fontId="0" fillId="0" borderId="29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16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0" fillId="0" borderId="64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63" xfId="0" applyFont="1" applyBorder="1" applyProtection="1">
      <protection locked="0"/>
    </xf>
    <xf numFmtId="0" fontId="46" fillId="0" borderId="42" xfId="0" applyFont="1" applyBorder="1" applyProtection="1">
      <protection locked="0"/>
    </xf>
    <xf numFmtId="0" fontId="47" fillId="0" borderId="0" xfId="1" applyFont="1" applyFill="1" applyBorder="1" applyAlignment="1" applyProtection="1">
      <protection hidden="1"/>
    </xf>
    <xf numFmtId="0" fontId="15" fillId="0" borderId="0" xfId="1" applyFont="1" applyFill="1" applyBorder="1" applyAlignment="1" applyProtection="1">
      <alignment vertical="center" wrapText="1"/>
      <protection hidden="1"/>
    </xf>
    <xf numFmtId="0" fontId="48" fillId="0" borderId="0" xfId="1" applyFont="1" applyFill="1" applyBorder="1" applyAlignment="1" applyProtection="1">
      <alignment horizontal="center" vertical="center" wrapText="1"/>
      <protection hidden="1"/>
    </xf>
    <xf numFmtId="0" fontId="15" fillId="0" borderId="0" xfId="1" applyFont="1" applyFill="1" applyBorder="1" applyAlignment="1" applyProtection="1">
      <alignment horizontal="center"/>
      <protection hidden="1"/>
    </xf>
    <xf numFmtId="0" fontId="49" fillId="0" borderId="0" xfId="1" applyFont="1" applyFill="1" applyBorder="1" applyProtection="1">
      <protection locked="0"/>
    </xf>
    <xf numFmtId="0" fontId="15" fillId="0" borderId="0" xfId="1" applyFont="1" applyFill="1" applyBorder="1" applyProtection="1">
      <protection hidden="1"/>
    </xf>
    <xf numFmtId="0" fontId="0" fillId="4" borderId="11" xfId="0" applyFill="1" applyBorder="1" applyAlignment="1" applyProtection="1">
      <alignment horizontal="center" vertical="center"/>
      <protection hidden="1"/>
    </xf>
    <xf numFmtId="0" fontId="0" fillId="4" borderId="31" xfId="0" applyFill="1" applyBorder="1" applyAlignment="1" applyProtection="1">
      <alignment horizontal="center" vertical="center"/>
      <protection hidden="1"/>
    </xf>
    <xf numFmtId="0" fontId="0" fillId="4" borderId="32" xfId="0" applyFill="1" applyBorder="1" applyAlignment="1" applyProtection="1">
      <alignment horizontal="center" vertical="center"/>
      <protection hidden="1"/>
    </xf>
    <xf numFmtId="0" fontId="0" fillId="4" borderId="71" xfId="0" applyFill="1" applyBorder="1" applyAlignment="1" applyProtection="1">
      <alignment horizontal="center" vertical="center"/>
      <protection hidden="1"/>
    </xf>
    <xf numFmtId="0" fontId="0" fillId="4" borderId="42" xfId="0" applyFill="1" applyBorder="1" applyAlignment="1" applyProtection="1">
      <alignment horizontal="center" vertical="center"/>
      <protection hidden="1"/>
    </xf>
    <xf numFmtId="0" fontId="0" fillId="4" borderId="33" xfId="0" applyFill="1" applyBorder="1" applyAlignment="1" applyProtection="1">
      <alignment horizontal="center" vertical="center"/>
      <protection hidden="1"/>
    </xf>
    <xf numFmtId="0" fontId="0" fillId="5" borderId="34" xfId="0" applyFill="1" applyBorder="1" applyAlignment="1" applyProtection="1">
      <alignment horizontal="center" vertical="center"/>
      <protection hidden="1"/>
    </xf>
    <xf numFmtId="0" fontId="4" fillId="14" borderId="0" xfId="1" applyFont="1" applyFill="1" applyBorder="1" applyAlignment="1" applyProtection="1">
      <alignment horizontal="right" indent="2"/>
      <protection hidden="1"/>
    </xf>
    <xf numFmtId="1" fontId="5" fillId="14" borderId="0" xfId="1" applyNumberFormat="1" applyFont="1" applyFill="1" applyBorder="1" applyAlignment="1" applyProtection="1">
      <alignment horizontal="center"/>
      <protection hidden="1"/>
    </xf>
    <xf numFmtId="0" fontId="0" fillId="14" borderId="0" xfId="0" applyFont="1" applyFill="1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Protection="1">
      <protection locked="0"/>
    </xf>
    <xf numFmtId="0" fontId="27" fillId="5" borderId="24" xfId="0" applyFont="1" applyFill="1" applyBorder="1" applyAlignment="1" applyProtection="1">
      <alignment horizontal="left" vertical="center"/>
      <protection hidden="1"/>
    </xf>
    <xf numFmtId="0" fontId="46" fillId="0" borderId="22" xfId="0" applyFont="1" applyBorder="1" applyAlignment="1" applyProtection="1">
      <alignment vertical="center"/>
      <protection locked="0"/>
    </xf>
    <xf numFmtId="0" fontId="0" fillId="14" borderId="64" xfId="0" applyFont="1" applyFill="1" applyBorder="1" applyProtection="1">
      <protection locked="0"/>
    </xf>
    <xf numFmtId="0" fontId="0" fillId="14" borderId="63" xfId="0" applyFont="1" applyFill="1" applyBorder="1" applyProtection="1">
      <protection locked="0"/>
    </xf>
    <xf numFmtId="0" fontId="0" fillId="14" borderId="5" xfId="0" applyFont="1" applyFill="1" applyBorder="1" applyProtection="1">
      <protection locked="0"/>
    </xf>
    <xf numFmtId="0" fontId="0" fillId="14" borderId="29" xfId="0" applyFont="1" applyFill="1" applyBorder="1" applyProtection="1">
      <protection locked="0"/>
    </xf>
    <xf numFmtId="0" fontId="0" fillId="14" borderId="3" xfId="0" applyFont="1" applyFill="1" applyBorder="1" applyProtection="1">
      <protection locked="0"/>
    </xf>
    <xf numFmtId="0" fontId="0" fillId="14" borderId="28" xfId="0" applyFont="1" applyFill="1" applyBorder="1" applyProtection="1"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4" fillId="5" borderId="25" xfId="1" applyFont="1" applyFill="1" applyBorder="1" applyAlignment="1" applyProtection="1">
      <alignment horizontal="center" vertical="center" wrapText="1"/>
      <protection hidden="1"/>
    </xf>
    <xf numFmtId="0" fontId="4" fillId="5" borderId="26" xfId="1" applyFont="1" applyFill="1" applyBorder="1" applyAlignment="1" applyProtection="1">
      <alignment horizontal="center" vertical="center" wrapText="1"/>
      <protection hidden="1"/>
    </xf>
    <xf numFmtId="1" fontId="4" fillId="5" borderId="22" xfId="1" applyNumberFormat="1" applyFont="1" applyFill="1" applyBorder="1" applyAlignment="1" applyProtection="1">
      <alignment horizontal="center" vertical="center" textRotation="90"/>
      <protection hidden="1"/>
    </xf>
    <xf numFmtId="1" fontId="4" fillId="5" borderId="23" xfId="1" applyNumberFormat="1" applyFont="1" applyFill="1" applyBorder="1" applyAlignment="1" applyProtection="1">
      <alignment horizontal="center" vertical="center" textRotation="90"/>
      <protection hidden="1"/>
    </xf>
    <xf numFmtId="1" fontId="4" fillId="5" borderId="30" xfId="1" applyNumberFormat="1" applyFont="1" applyFill="1" applyBorder="1" applyAlignment="1" applyProtection="1">
      <alignment horizontal="center" vertical="center" textRotation="90"/>
      <protection hidden="1"/>
    </xf>
    <xf numFmtId="0" fontId="6" fillId="5" borderId="53" xfId="1" applyFont="1" applyFill="1" applyBorder="1" applyAlignment="1" applyProtection="1">
      <alignment horizontal="center" vertical="center" wrapText="1"/>
      <protection hidden="1"/>
    </xf>
    <xf numFmtId="0" fontId="6" fillId="5" borderId="40" xfId="1" applyFont="1" applyFill="1" applyBorder="1" applyAlignment="1" applyProtection="1">
      <alignment horizontal="center" vertical="center" wrapText="1"/>
      <protection hidden="1"/>
    </xf>
    <xf numFmtId="0" fontId="6" fillId="5" borderId="45" xfId="1" applyFont="1" applyFill="1" applyBorder="1" applyAlignment="1" applyProtection="1">
      <alignment horizontal="center" vertical="center" wrapText="1"/>
      <protection hidden="1"/>
    </xf>
    <xf numFmtId="0" fontId="6" fillId="5" borderId="34" xfId="1" applyFont="1" applyFill="1" applyBorder="1" applyAlignment="1" applyProtection="1">
      <alignment horizontal="center" vertical="center" wrapText="1"/>
      <protection hidden="1"/>
    </xf>
    <xf numFmtId="0" fontId="15" fillId="0" borderId="0" xfId="1" applyFont="1" applyFill="1" applyBorder="1" applyAlignment="1" applyProtection="1">
      <alignment horizontal="center" vertical="center" wrapText="1"/>
      <protection hidden="1"/>
    </xf>
    <xf numFmtId="0" fontId="4" fillId="5" borderId="45" xfId="1" applyFont="1" applyFill="1" applyBorder="1" applyAlignment="1" applyProtection="1">
      <alignment horizontal="center" vertical="center" wrapText="1"/>
      <protection hidden="1"/>
    </xf>
    <xf numFmtId="0" fontId="4" fillId="5" borderId="34" xfId="1" applyFont="1" applyFill="1" applyBorder="1" applyAlignment="1" applyProtection="1">
      <alignment horizontal="center" vertical="center" wrapText="1"/>
      <protection hidden="1"/>
    </xf>
    <xf numFmtId="0" fontId="4" fillId="5" borderId="41" xfId="1" applyFont="1" applyFill="1" applyBorder="1" applyAlignment="1" applyProtection="1">
      <alignment horizontal="center" vertical="center" wrapText="1"/>
      <protection hidden="1"/>
    </xf>
    <xf numFmtId="0" fontId="4" fillId="5" borderId="37" xfId="1" applyFont="1" applyFill="1" applyBorder="1" applyAlignment="1" applyProtection="1">
      <alignment horizontal="center" vertical="center" wrapText="1"/>
      <protection hidden="1"/>
    </xf>
    <xf numFmtId="0" fontId="4" fillId="5" borderId="54" xfId="1" applyFont="1" applyFill="1" applyBorder="1" applyAlignment="1" applyProtection="1">
      <alignment horizontal="center" vertical="center" wrapText="1"/>
      <protection hidden="1"/>
    </xf>
    <xf numFmtId="0" fontId="4" fillId="5" borderId="35" xfId="1" applyFont="1" applyFill="1" applyBorder="1" applyAlignment="1" applyProtection="1">
      <alignment horizontal="center" vertical="center" wrapText="1"/>
      <protection hidden="1"/>
    </xf>
    <xf numFmtId="0" fontId="7" fillId="5" borderId="48" xfId="1" applyFont="1" applyFill="1" applyBorder="1" applyAlignment="1" applyProtection="1">
      <alignment horizontal="center"/>
      <protection hidden="1"/>
    </xf>
    <xf numFmtId="0" fontId="7" fillId="5" borderId="49" xfId="1" applyFont="1" applyFill="1" applyBorder="1" applyAlignment="1" applyProtection="1">
      <alignment horizontal="center"/>
      <protection hidden="1"/>
    </xf>
    <xf numFmtId="0" fontId="7" fillId="5" borderId="50" xfId="1" applyFont="1" applyFill="1" applyBorder="1" applyAlignment="1" applyProtection="1">
      <alignment horizontal="center"/>
      <protection hidden="1"/>
    </xf>
    <xf numFmtId="0" fontId="43" fillId="5" borderId="42" xfId="0" applyFont="1" applyFill="1" applyBorder="1" applyAlignment="1" applyProtection="1">
      <alignment horizontal="right"/>
      <protection hidden="1"/>
    </xf>
    <xf numFmtId="0" fontId="43" fillId="5" borderId="33" xfId="0" applyFont="1" applyFill="1" applyBorder="1" applyAlignment="1" applyProtection="1">
      <alignment horizontal="right"/>
      <protection hidden="1"/>
    </xf>
    <xf numFmtId="0" fontId="0" fillId="0" borderId="31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left"/>
      <protection locked="0"/>
    </xf>
    <xf numFmtId="2" fontId="4" fillId="5" borderId="12" xfId="1" applyNumberFormat="1" applyFont="1" applyFill="1" applyBorder="1" applyAlignment="1" applyProtection="1">
      <alignment horizontal="center" vertical="center" wrapText="1"/>
      <protection hidden="1"/>
    </xf>
    <xf numFmtId="2" fontId="4" fillId="5" borderId="39" xfId="1" applyNumberFormat="1" applyFont="1" applyFill="1" applyBorder="1" applyAlignment="1" applyProtection="1">
      <alignment horizontal="center" vertical="center" wrapText="1"/>
      <protection hidden="1"/>
    </xf>
    <xf numFmtId="2" fontId="4" fillId="5" borderId="13" xfId="1" applyNumberFormat="1" applyFont="1" applyFill="1" applyBorder="1" applyAlignment="1" applyProtection="1">
      <alignment horizontal="center" vertical="center" wrapText="1"/>
      <protection hidden="1"/>
    </xf>
    <xf numFmtId="2" fontId="4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3" xfId="1" applyFont="1" applyFill="1" applyBorder="1" applyAlignment="1" applyProtection="1">
      <alignment horizontal="center" vertical="center" wrapText="1"/>
      <protection hidden="1"/>
    </xf>
    <xf numFmtId="2" fontId="4" fillId="5" borderId="45" xfId="1" applyNumberFormat="1" applyFont="1" applyFill="1" applyBorder="1" applyAlignment="1" applyProtection="1">
      <alignment horizontal="center" vertical="center" wrapText="1"/>
      <protection hidden="1"/>
    </xf>
    <xf numFmtId="2" fontId="4" fillId="5" borderId="34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46" xfId="1" applyFont="1" applyFill="1" applyBorder="1" applyAlignment="1" applyProtection="1">
      <alignment horizontal="center" vertical="top" wrapText="1"/>
      <protection hidden="1"/>
    </xf>
    <xf numFmtId="0" fontId="4" fillId="5" borderId="47" xfId="1" applyFont="1" applyFill="1" applyBorder="1" applyAlignment="1" applyProtection="1">
      <alignment horizontal="center" vertical="top" wrapText="1"/>
      <protection hidden="1"/>
    </xf>
    <xf numFmtId="1" fontId="4" fillId="5" borderId="27" xfId="1" applyNumberFormat="1" applyFont="1" applyFill="1" applyBorder="1" applyAlignment="1" applyProtection="1">
      <alignment horizontal="center" vertical="center" textRotation="90"/>
      <protection hidden="1"/>
    </xf>
    <xf numFmtId="2" fontId="4" fillId="5" borderId="41" xfId="1" applyNumberFormat="1" applyFont="1" applyFill="1" applyBorder="1" applyAlignment="1" applyProtection="1">
      <alignment horizontal="center" vertical="top" wrapText="1"/>
      <protection hidden="1"/>
    </xf>
    <xf numFmtId="2" fontId="4" fillId="5" borderId="37" xfId="1" applyNumberFormat="1" applyFont="1" applyFill="1" applyBorder="1" applyAlignment="1" applyProtection="1">
      <alignment horizontal="center" vertical="top" wrapText="1"/>
      <protection hidden="1"/>
    </xf>
    <xf numFmtId="2" fontId="4" fillId="5" borderId="20" xfId="1" applyNumberFormat="1" applyFont="1" applyFill="1" applyBorder="1" applyAlignment="1" applyProtection="1">
      <alignment horizontal="center" vertical="top" wrapText="1"/>
      <protection hidden="1"/>
    </xf>
    <xf numFmtId="0" fontId="4" fillId="5" borderId="20" xfId="1" applyFont="1" applyFill="1" applyBorder="1" applyAlignment="1" applyProtection="1">
      <alignment horizontal="center" vertical="center" wrapText="1"/>
      <protection hidden="1"/>
    </xf>
    <xf numFmtId="0" fontId="4" fillId="5" borderId="38" xfId="1" applyFont="1" applyFill="1" applyBorder="1" applyAlignment="1" applyProtection="1">
      <alignment horizontal="center" vertical="center" wrapText="1"/>
      <protection hidden="1"/>
    </xf>
    <xf numFmtId="0" fontId="7" fillId="5" borderId="52" xfId="1" applyFont="1" applyFill="1" applyBorder="1" applyAlignment="1" applyProtection="1">
      <alignment horizontal="center"/>
      <protection hidden="1"/>
    </xf>
    <xf numFmtId="0" fontId="8" fillId="5" borderId="0" xfId="1" applyFont="1" applyFill="1" applyBorder="1" applyAlignment="1" applyProtection="1">
      <alignment horizontal="center"/>
      <protection hidden="1"/>
    </xf>
    <xf numFmtId="0" fontId="19" fillId="8" borderId="49" xfId="1" applyFont="1" applyFill="1" applyBorder="1" applyAlignment="1" applyProtection="1">
      <alignment horizontal="center" vertical="center"/>
      <protection hidden="1"/>
    </xf>
    <xf numFmtId="0" fontId="19" fillId="8" borderId="44" xfId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locked="0"/>
    </xf>
    <xf numFmtId="0" fontId="19" fillId="12" borderId="49" xfId="1" applyFont="1" applyFill="1" applyBorder="1" applyAlignment="1" applyProtection="1">
      <alignment horizontal="center" vertical="center"/>
      <protection hidden="1"/>
    </xf>
    <xf numFmtId="0" fontId="41" fillId="0" borderId="0" xfId="0" applyFont="1" applyBorder="1" applyAlignment="1" applyProtection="1">
      <alignment horizontal="center" vertical="center" wrapText="1"/>
      <protection hidden="1"/>
    </xf>
    <xf numFmtId="0" fontId="45" fillId="5" borderId="12" xfId="0" applyFont="1" applyFill="1" applyBorder="1" applyAlignment="1" applyProtection="1">
      <alignment horizontal="left" vertical="center" wrapText="1"/>
      <protection hidden="1"/>
    </xf>
    <xf numFmtId="0" fontId="45" fillId="5" borderId="13" xfId="0" applyFont="1" applyFill="1" applyBorder="1" applyAlignment="1" applyProtection="1">
      <alignment horizontal="left" vertical="center" wrapText="1"/>
      <protection hidden="1"/>
    </xf>
    <xf numFmtId="0" fontId="45" fillId="5" borderId="41" xfId="0" applyFont="1" applyFill="1" applyBorder="1" applyAlignment="1" applyProtection="1">
      <alignment horizontal="left" vertical="center" wrapText="1"/>
      <protection hidden="1"/>
    </xf>
    <xf numFmtId="0" fontId="45" fillId="5" borderId="17" xfId="0" applyFont="1" applyFill="1" applyBorder="1" applyAlignment="1" applyProtection="1">
      <alignment horizontal="left" vertical="center"/>
      <protection hidden="1"/>
    </xf>
    <xf numFmtId="0" fontId="45" fillId="5" borderId="18" xfId="0" applyFont="1" applyFill="1" applyBorder="1" applyAlignment="1" applyProtection="1">
      <alignment horizontal="left" vertical="center"/>
      <protection hidden="1"/>
    </xf>
    <xf numFmtId="0" fontId="45" fillId="5" borderId="68" xfId="0" applyFont="1" applyFill="1" applyBorder="1" applyAlignment="1" applyProtection="1">
      <alignment horizontal="left" vertical="center"/>
      <protection hidden="1"/>
    </xf>
    <xf numFmtId="0" fontId="14" fillId="10" borderId="49" xfId="1" applyFont="1" applyFill="1" applyBorder="1" applyAlignment="1" applyProtection="1">
      <alignment horizontal="center" vertical="center"/>
      <protection hidden="1"/>
    </xf>
    <xf numFmtId="2" fontId="4" fillId="4" borderId="45" xfId="1" applyNumberFormat="1" applyFont="1" applyFill="1" applyBorder="1" applyAlignment="1" applyProtection="1">
      <alignment horizontal="center" vertical="center" wrapText="1"/>
      <protection hidden="1"/>
    </xf>
    <xf numFmtId="2" fontId="4" fillId="4" borderId="75" xfId="1" applyNumberFormat="1" applyFont="1" applyFill="1" applyBorder="1" applyAlignment="1" applyProtection="1">
      <alignment horizontal="center" vertical="center" wrapText="1"/>
      <protection hidden="1"/>
    </xf>
    <xf numFmtId="2" fontId="4" fillId="4" borderId="34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>
      <alignment horizontal="right"/>
    </xf>
    <xf numFmtId="0" fontId="3" fillId="0" borderId="0" xfId="1" applyFont="1" applyFill="1" applyBorder="1" applyAlignment="1" applyProtection="1">
      <alignment horizontal="center"/>
    </xf>
    <xf numFmtId="2" fontId="4" fillId="4" borderId="73" xfId="1" applyNumberFormat="1" applyFont="1" applyFill="1" applyBorder="1" applyAlignment="1" applyProtection="1">
      <alignment horizontal="center" vertical="center" wrapText="1"/>
      <protection hidden="1"/>
    </xf>
    <xf numFmtId="2" fontId="4" fillId="4" borderId="40" xfId="1" applyNumberFormat="1" applyFont="1" applyFill="1" applyBorder="1" applyAlignment="1" applyProtection="1">
      <alignment horizontal="center" vertical="center" wrapText="1"/>
      <protection hidden="1"/>
    </xf>
    <xf numFmtId="1" fontId="4" fillId="4" borderId="22" xfId="1" applyNumberFormat="1" applyFont="1" applyFill="1" applyBorder="1" applyAlignment="1" applyProtection="1">
      <alignment horizontal="center" vertical="center" textRotation="90"/>
      <protection hidden="1"/>
    </xf>
    <xf numFmtId="1" fontId="4" fillId="4" borderId="23" xfId="1" applyNumberFormat="1" applyFont="1" applyFill="1" applyBorder="1" applyAlignment="1" applyProtection="1">
      <alignment horizontal="center" vertical="center" textRotation="90"/>
      <protection hidden="1"/>
    </xf>
    <xf numFmtId="1" fontId="4" fillId="4" borderId="24" xfId="1" applyNumberFormat="1" applyFont="1" applyFill="1" applyBorder="1" applyAlignment="1" applyProtection="1">
      <alignment horizontal="center" vertical="center" textRotation="90"/>
      <protection hidden="1"/>
    </xf>
    <xf numFmtId="0" fontId="4" fillId="4" borderId="36" xfId="1" applyFont="1" applyFill="1" applyBorder="1" applyAlignment="1" applyProtection="1">
      <alignment horizontal="center" vertical="center" wrapText="1"/>
      <protection hidden="1"/>
    </xf>
    <xf numFmtId="0" fontId="4" fillId="4" borderId="56" xfId="1" applyFont="1" applyFill="1" applyBorder="1" applyAlignment="1" applyProtection="1">
      <alignment horizontal="center" vertical="center" wrapText="1"/>
      <protection hidden="1"/>
    </xf>
    <xf numFmtId="0" fontId="4" fillId="4" borderId="57" xfId="1" applyFont="1" applyFill="1" applyBorder="1" applyAlignment="1" applyProtection="1">
      <alignment horizontal="center" vertical="center" wrapText="1"/>
      <protection hidden="1"/>
    </xf>
    <xf numFmtId="0" fontId="17" fillId="4" borderId="43" xfId="0" applyFont="1" applyFill="1" applyBorder="1" applyAlignment="1" applyProtection="1">
      <alignment horizontal="center"/>
      <protection hidden="1"/>
    </xf>
    <xf numFmtId="0" fontId="17" fillId="4" borderId="44" xfId="0" applyFont="1" applyFill="1" applyBorder="1" applyAlignment="1" applyProtection="1">
      <alignment horizontal="center"/>
      <protection hidden="1"/>
    </xf>
    <xf numFmtId="0" fontId="17" fillId="4" borderId="51" xfId="0" applyFont="1" applyFill="1" applyBorder="1" applyAlignment="1" applyProtection="1">
      <alignment horizontal="center"/>
      <protection hidden="1"/>
    </xf>
    <xf numFmtId="2" fontId="4" fillId="4" borderId="20" xfId="1" applyNumberFormat="1" applyFont="1" applyFill="1" applyBorder="1" applyAlignment="1" applyProtection="1">
      <alignment horizontal="center" vertical="center" wrapText="1"/>
      <protection hidden="1"/>
    </xf>
    <xf numFmtId="2" fontId="4" fillId="4" borderId="8" xfId="1" applyNumberFormat="1" applyFont="1" applyFill="1" applyBorder="1" applyAlignment="1" applyProtection="1">
      <alignment horizontal="center" vertical="center" wrapText="1"/>
      <protection hidden="1"/>
    </xf>
    <xf numFmtId="2" fontId="4" fillId="4" borderId="21" xfId="1" applyNumberFormat="1" applyFont="1" applyFill="1" applyBorder="1" applyAlignment="1" applyProtection="1">
      <alignment horizontal="center" vertical="center" wrapText="1"/>
      <protection hidden="1"/>
    </xf>
    <xf numFmtId="2" fontId="4" fillId="4" borderId="41" xfId="1" applyNumberFormat="1" applyFont="1" applyFill="1" applyBorder="1" applyAlignment="1" applyProtection="1">
      <alignment horizontal="center" vertical="center" wrapText="1"/>
      <protection hidden="1"/>
    </xf>
    <xf numFmtId="2" fontId="4" fillId="4" borderId="7" xfId="1" applyNumberFormat="1" applyFont="1" applyFill="1" applyBorder="1" applyAlignment="1" applyProtection="1">
      <alignment horizontal="center" vertical="center" wrapText="1"/>
      <protection hidden="1"/>
    </xf>
    <xf numFmtId="2" fontId="4" fillId="4" borderId="68" xfId="1" applyNumberFormat="1" applyFont="1" applyFill="1" applyBorder="1" applyAlignment="1" applyProtection="1">
      <alignment horizontal="center" vertical="center" wrapText="1"/>
      <protection hidden="1"/>
    </xf>
    <xf numFmtId="2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2" fontId="4" fillId="4" borderId="72" xfId="1" applyNumberFormat="1" applyFont="1" applyFill="1" applyBorder="1" applyAlignment="1" applyProtection="1">
      <alignment horizontal="center" vertical="center" wrapText="1"/>
      <protection hidden="1"/>
    </xf>
    <xf numFmtId="0" fontId="4" fillId="4" borderId="58" xfId="1" applyFont="1" applyFill="1" applyBorder="1" applyAlignment="1" applyProtection="1">
      <alignment horizontal="center" vertical="center" wrapText="1"/>
      <protection hidden="1"/>
    </xf>
    <xf numFmtId="0" fontId="4" fillId="4" borderId="9" xfId="1" applyFont="1" applyFill="1" applyBorder="1" applyAlignment="1" applyProtection="1">
      <alignment horizontal="center" vertical="center" wrapText="1"/>
      <protection hidden="1"/>
    </xf>
    <xf numFmtId="0" fontId="4" fillId="4" borderId="60" xfId="1" applyFont="1" applyFill="1" applyBorder="1" applyAlignment="1" applyProtection="1">
      <alignment horizontal="center" vertical="center" wrapText="1"/>
      <protection hidden="1"/>
    </xf>
    <xf numFmtId="2" fontId="23" fillId="4" borderId="43" xfId="1" applyNumberFormat="1" applyFont="1" applyFill="1" applyBorder="1" applyAlignment="1" applyProtection="1">
      <alignment horizontal="center" vertical="center" wrapText="1"/>
      <protection hidden="1"/>
    </xf>
    <xf numFmtId="2" fontId="23" fillId="4" borderId="44" xfId="1" applyNumberFormat="1" applyFont="1" applyFill="1" applyBorder="1" applyAlignment="1" applyProtection="1">
      <alignment horizontal="center" vertical="center" wrapText="1"/>
      <protection hidden="1"/>
    </xf>
    <xf numFmtId="2" fontId="23" fillId="4" borderId="51" xfId="1" applyNumberFormat="1" applyFont="1" applyFill="1" applyBorder="1" applyAlignment="1" applyProtection="1">
      <alignment horizontal="center" vertical="center" wrapText="1"/>
      <protection hidden="1"/>
    </xf>
    <xf numFmtId="2" fontId="23" fillId="4" borderId="69" xfId="1" applyNumberFormat="1" applyFont="1" applyFill="1" applyBorder="1" applyAlignment="1" applyProtection="1">
      <alignment horizontal="center" vertical="center" wrapText="1"/>
      <protection hidden="1"/>
    </xf>
    <xf numFmtId="2" fontId="23" fillId="4" borderId="67" xfId="1" applyNumberFormat="1" applyFont="1" applyFill="1" applyBorder="1" applyAlignment="1" applyProtection="1">
      <alignment horizontal="center" vertical="center" wrapText="1"/>
      <protection hidden="1"/>
    </xf>
    <xf numFmtId="2" fontId="23" fillId="4" borderId="76" xfId="1" applyNumberFormat="1" applyFont="1" applyFill="1" applyBorder="1" applyAlignment="1" applyProtection="1">
      <alignment horizontal="center" vertical="center" wrapText="1"/>
      <protection hidden="1"/>
    </xf>
    <xf numFmtId="0" fontId="4" fillId="4" borderId="73" xfId="1" applyFont="1" applyFill="1" applyBorder="1" applyAlignment="1" applyProtection="1">
      <alignment horizontal="center" vertical="center" wrapText="1"/>
      <protection hidden="1"/>
    </xf>
    <xf numFmtId="0" fontId="4" fillId="4" borderId="40" xfId="1" applyFont="1" applyFill="1" applyBorder="1" applyAlignment="1" applyProtection="1">
      <alignment horizontal="center" vertical="center" wrapText="1"/>
      <protection hidden="1"/>
    </xf>
    <xf numFmtId="2" fontId="4" fillId="5" borderId="3" xfId="1" applyNumberFormat="1" applyFont="1" applyFill="1" applyBorder="1" applyAlignment="1" applyProtection="1">
      <alignment horizontal="center" vertical="center" wrapText="1"/>
    </xf>
    <xf numFmtId="2" fontId="4" fillId="5" borderId="34" xfId="1" applyNumberFormat="1" applyFont="1" applyFill="1" applyBorder="1" applyAlignment="1" applyProtection="1">
      <alignment horizontal="center" vertical="center" wrapText="1"/>
    </xf>
    <xf numFmtId="0" fontId="4" fillId="5" borderId="7" xfId="1" applyFont="1" applyFill="1" applyBorder="1" applyAlignment="1" applyProtection="1">
      <alignment horizontal="center" vertical="center" wrapText="1"/>
    </xf>
    <xf numFmtId="0" fontId="4" fillId="5" borderId="10" xfId="1" applyFont="1" applyFill="1" applyBorder="1" applyAlignment="1" applyProtection="1">
      <alignment horizontal="center" vertical="center" wrapText="1"/>
    </xf>
    <xf numFmtId="0" fontId="4" fillId="5" borderId="61" xfId="1" applyFont="1" applyFill="1" applyBorder="1" applyAlignment="1" applyProtection="1">
      <alignment horizontal="center" vertical="center" wrapText="1"/>
    </xf>
    <xf numFmtId="0" fontId="16" fillId="11" borderId="48" xfId="1" applyFont="1" applyFill="1" applyBorder="1" applyAlignment="1" applyProtection="1">
      <alignment horizontal="center" vertical="center"/>
    </xf>
    <xf numFmtId="0" fontId="16" fillId="11" borderId="49" xfId="1" applyFont="1" applyFill="1" applyBorder="1" applyAlignment="1" applyProtection="1">
      <alignment horizontal="center" vertical="center"/>
    </xf>
    <xf numFmtId="0" fontId="16" fillId="11" borderId="44" xfId="1" applyFont="1" applyFill="1" applyBorder="1" applyAlignment="1" applyProtection="1">
      <alignment horizontal="center" vertical="center"/>
    </xf>
    <xf numFmtId="0" fontId="16" fillId="11" borderId="51" xfId="1" applyFont="1" applyFill="1" applyBorder="1" applyAlignment="1" applyProtection="1">
      <alignment horizontal="center" vertical="center"/>
    </xf>
    <xf numFmtId="0" fontId="4" fillId="5" borderId="73" xfId="1" applyFont="1" applyFill="1" applyBorder="1" applyAlignment="1" applyProtection="1">
      <alignment horizontal="center" vertical="center" wrapText="1"/>
    </xf>
    <xf numFmtId="0" fontId="4" fillId="5" borderId="40" xfId="1" applyFont="1" applyFill="1" applyBorder="1" applyAlignment="1" applyProtection="1">
      <alignment horizontal="center" vertical="center" wrapText="1"/>
    </xf>
    <xf numFmtId="2" fontId="4" fillId="5" borderId="73" xfId="1" applyNumberFormat="1" applyFont="1" applyFill="1" applyBorder="1" applyAlignment="1" applyProtection="1">
      <alignment horizontal="center" vertical="center" wrapText="1"/>
    </xf>
    <xf numFmtId="2" fontId="4" fillId="5" borderId="40" xfId="1" applyNumberFormat="1" applyFont="1" applyFill="1" applyBorder="1" applyAlignment="1" applyProtection="1">
      <alignment horizontal="center" vertical="center" wrapText="1"/>
    </xf>
    <xf numFmtId="0" fontId="17" fillId="5" borderId="43" xfId="0" applyFont="1" applyFill="1" applyBorder="1" applyAlignment="1" applyProtection="1">
      <alignment horizontal="center"/>
    </xf>
    <xf numFmtId="0" fontId="17" fillId="5" borderId="44" xfId="0" applyFont="1" applyFill="1" applyBorder="1" applyAlignment="1" applyProtection="1">
      <alignment horizontal="center"/>
    </xf>
    <xf numFmtId="0" fontId="17" fillId="5" borderId="51" xfId="0" applyFont="1" applyFill="1" applyBorder="1" applyAlignment="1" applyProtection="1">
      <alignment horizontal="center"/>
    </xf>
    <xf numFmtId="0" fontId="4" fillId="5" borderId="36" xfId="1" applyFont="1" applyFill="1" applyBorder="1" applyAlignment="1" applyProtection="1">
      <alignment horizontal="center" vertical="center" wrapText="1"/>
    </xf>
    <xf numFmtId="0" fontId="4" fillId="5" borderId="56" xfId="1" applyFont="1" applyFill="1" applyBorder="1" applyAlignment="1" applyProtection="1">
      <alignment horizontal="center" vertical="center" wrapText="1"/>
    </xf>
    <xf numFmtId="0" fontId="4" fillId="5" borderId="57" xfId="1" applyFont="1" applyFill="1" applyBorder="1" applyAlignment="1" applyProtection="1">
      <alignment horizontal="center" vertical="center" wrapText="1"/>
    </xf>
    <xf numFmtId="1" fontId="4" fillId="5" borderId="22" xfId="1" applyNumberFormat="1" applyFont="1" applyFill="1" applyBorder="1" applyAlignment="1" applyProtection="1">
      <alignment horizontal="center" vertical="center" textRotation="90"/>
    </xf>
    <xf numFmtId="1" fontId="4" fillId="5" borderId="23" xfId="1" applyNumberFormat="1" applyFont="1" applyFill="1" applyBorder="1" applyAlignment="1" applyProtection="1">
      <alignment horizontal="center" vertical="center" textRotation="90"/>
    </xf>
    <xf numFmtId="1" fontId="4" fillId="5" borderId="24" xfId="1" applyNumberFormat="1" applyFont="1" applyFill="1" applyBorder="1" applyAlignment="1" applyProtection="1">
      <alignment horizontal="center" vertical="center" textRotation="90"/>
    </xf>
    <xf numFmtId="2" fontId="4" fillId="5" borderId="20" xfId="1" applyNumberFormat="1" applyFont="1" applyFill="1" applyBorder="1" applyAlignment="1" applyProtection="1">
      <alignment horizontal="center" vertical="center" wrapText="1"/>
    </xf>
    <xf numFmtId="2" fontId="4" fillId="5" borderId="8" xfId="1" applyNumberFormat="1" applyFont="1" applyFill="1" applyBorder="1" applyAlignment="1" applyProtection="1">
      <alignment horizontal="center" vertical="center" wrapText="1"/>
    </xf>
    <xf numFmtId="2" fontId="4" fillId="5" borderId="21" xfId="1" applyNumberFormat="1" applyFont="1" applyFill="1" applyBorder="1" applyAlignment="1" applyProtection="1">
      <alignment horizontal="center" vertical="center" wrapText="1"/>
    </xf>
    <xf numFmtId="2" fontId="4" fillId="5" borderId="13" xfId="1" applyNumberFormat="1" applyFont="1" applyFill="1" applyBorder="1" applyAlignment="1" applyProtection="1">
      <alignment horizontal="center" vertical="center" wrapText="1"/>
    </xf>
    <xf numFmtId="2" fontId="4" fillId="5" borderId="4" xfId="1" applyNumberFormat="1" applyFont="1" applyFill="1" applyBorder="1" applyAlignment="1" applyProtection="1">
      <alignment horizontal="center" vertical="center" wrapText="1"/>
    </xf>
    <xf numFmtId="2" fontId="4" fillId="5" borderId="18" xfId="1" applyNumberFormat="1" applyFont="1" applyFill="1" applyBorder="1" applyAlignment="1" applyProtection="1">
      <alignment horizontal="center" vertical="center" wrapText="1"/>
    </xf>
    <xf numFmtId="0" fontId="4" fillId="5" borderId="8" xfId="1" applyFont="1" applyFill="1" applyBorder="1" applyAlignment="1" applyProtection="1">
      <alignment horizontal="center" vertical="center" wrapText="1"/>
    </xf>
    <xf numFmtId="2" fontId="4" fillId="5" borderId="46" xfId="1" applyNumberFormat="1" applyFont="1" applyFill="1" applyBorder="1" applyAlignment="1" applyProtection="1">
      <alignment horizontal="center" vertical="center" wrapText="1"/>
    </xf>
    <xf numFmtId="2" fontId="4" fillId="5" borderId="44" xfId="1" applyNumberFormat="1" applyFont="1" applyFill="1" applyBorder="1" applyAlignment="1" applyProtection="1">
      <alignment horizontal="center" vertical="center" wrapText="1"/>
    </xf>
    <xf numFmtId="2" fontId="4" fillId="5" borderId="51" xfId="1" applyNumberFormat="1" applyFont="1" applyFill="1" applyBorder="1" applyAlignment="1" applyProtection="1">
      <alignment horizontal="center" vertical="center" wrapText="1"/>
    </xf>
    <xf numFmtId="2" fontId="4" fillId="5" borderId="6" xfId="1" applyNumberFormat="1" applyFont="1" applyFill="1" applyBorder="1" applyAlignment="1" applyProtection="1">
      <alignment horizontal="center" vertical="center" wrapText="1"/>
    </xf>
    <xf numFmtId="2" fontId="4" fillId="5" borderId="9" xfId="1" applyNumberFormat="1" applyFont="1" applyFill="1" applyBorder="1" applyAlignment="1" applyProtection="1">
      <alignment horizontal="center" vertical="center" wrapText="1"/>
    </xf>
    <xf numFmtId="2" fontId="4" fillId="5" borderId="60" xfId="1" applyNumberFormat="1" applyFont="1" applyFill="1" applyBorder="1" applyAlignment="1" applyProtection="1">
      <alignment horizontal="center" vertical="center" wrapText="1"/>
    </xf>
    <xf numFmtId="2" fontId="4" fillId="5" borderId="47" xfId="1" applyNumberFormat="1" applyFont="1" applyFill="1" applyBorder="1" applyAlignment="1" applyProtection="1">
      <alignment horizontal="center" vertical="center" wrapText="1"/>
    </xf>
    <xf numFmtId="2" fontId="4" fillId="5" borderId="64" xfId="1" applyNumberFormat="1" applyFont="1" applyFill="1" applyBorder="1" applyAlignment="1" applyProtection="1">
      <alignment horizontal="center" vertical="center" wrapText="1"/>
    </xf>
    <xf numFmtId="2" fontId="4" fillId="5" borderId="45" xfId="1" applyNumberFormat="1" applyFont="1" applyFill="1" applyBorder="1" applyAlignment="1" applyProtection="1">
      <alignment horizontal="center" vertical="center" wrapText="1"/>
    </xf>
    <xf numFmtId="2" fontId="4" fillId="5" borderId="75" xfId="1" applyNumberFormat="1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56" xfId="0" applyFont="1" applyFill="1" applyBorder="1" applyAlignment="1">
      <alignment horizontal="center" vertical="center" wrapText="1"/>
    </xf>
    <xf numFmtId="0" fontId="4" fillId="5" borderId="59" xfId="0" applyFont="1" applyFill="1" applyBorder="1" applyAlignment="1">
      <alignment horizontal="center" vertical="center" wrapText="1"/>
    </xf>
    <xf numFmtId="49" fontId="4" fillId="5" borderId="22" xfId="0" applyNumberFormat="1" applyFont="1" applyFill="1" applyBorder="1" applyAlignment="1">
      <alignment horizontal="center" vertical="center" textRotation="90"/>
    </xf>
    <xf numFmtId="49" fontId="4" fillId="5" borderId="23" xfId="0" applyNumberFormat="1" applyFont="1" applyFill="1" applyBorder="1" applyAlignment="1">
      <alignment horizontal="center" vertical="center" textRotation="90"/>
    </xf>
    <xf numFmtId="49" fontId="4" fillId="5" borderId="30" xfId="0" applyNumberFormat="1" applyFont="1" applyFill="1" applyBorder="1" applyAlignment="1">
      <alignment horizontal="center" vertical="center" textRotation="90"/>
    </xf>
    <xf numFmtId="0" fontId="4" fillId="5" borderId="8" xfId="0" applyFont="1" applyFill="1" applyBorder="1" applyAlignment="1">
      <alignment horizontal="center" vertical="top" wrapText="1"/>
    </xf>
    <xf numFmtId="0" fontId="4" fillId="5" borderId="63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62" xfId="0" applyFont="1" applyFill="1" applyBorder="1" applyAlignment="1">
      <alignment horizontal="center" vertical="top" wrapText="1"/>
    </xf>
    <xf numFmtId="0" fontId="16" fillId="15" borderId="48" xfId="0" applyFont="1" applyFill="1" applyBorder="1" applyAlignment="1">
      <alignment horizontal="center"/>
    </xf>
    <xf numFmtId="0" fontId="16" fillId="15" borderId="49" xfId="0" applyFont="1" applyFill="1" applyBorder="1" applyAlignment="1">
      <alignment horizontal="center"/>
    </xf>
    <xf numFmtId="0" fontId="16" fillId="15" borderId="50" xfId="0" applyFont="1" applyFill="1" applyBorder="1" applyAlignment="1">
      <alignment horizontal="center"/>
    </xf>
    <xf numFmtId="0" fontId="20" fillId="13" borderId="25" xfId="0" applyFont="1" applyFill="1" applyBorder="1" applyAlignment="1">
      <alignment horizontal="center" vertical="center" wrapText="1"/>
    </xf>
    <xf numFmtId="0" fontId="20" fillId="13" borderId="26" xfId="0" applyFont="1" applyFill="1" applyBorder="1" applyAlignment="1">
      <alignment horizontal="center" vertical="center" wrapText="1"/>
    </xf>
    <xf numFmtId="0" fontId="22" fillId="5" borderId="20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3" fillId="5" borderId="41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4" fillId="15" borderId="48" xfId="0" applyFont="1" applyFill="1" applyBorder="1" applyAlignment="1">
      <alignment horizontal="center"/>
    </xf>
    <xf numFmtId="0" fontId="24" fillId="15" borderId="49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  <protection hidden="1"/>
    </xf>
    <xf numFmtId="0" fontId="4" fillId="5" borderId="4" xfId="0" applyFont="1" applyFill="1" applyBorder="1" applyAlignment="1" applyProtection="1">
      <alignment horizontal="center" vertical="top" wrapText="1"/>
      <protection hidden="1"/>
    </xf>
    <xf numFmtId="0" fontId="6" fillId="5" borderId="4" xfId="0" applyFont="1" applyFill="1" applyBorder="1" applyAlignment="1" applyProtection="1">
      <alignment horizontal="center" vertical="center" wrapText="1"/>
      <protection hidden="1"/>
    </xf>
    <xf numFmtId="0" fontId="22" fillId="5" borderId="12" xfId="0" applyFont="1" applyFill="1" applyBorder="1" applyAlignment="1" applyProtection="1">
      <alignment horizontal="center" vertical="center" wrapText="1"/>
      <protection hidden="1"/>
    </xf>
    <xf numFmtId="0" fontId="22" fillId="5" borderId="13" xfId="0" applyFont="1" applyFill="1" applyBorder="1" applyAlignment="1" applyProtection="1">
      <alignment horizontal="center" vertical="center" wrapText="1"/>
      <protection hidden="1"/>
    </xf>
    <xf numFmtId="0" fontId="22" fillId="5" borderId="15" xfId="0" applyFont="1" applyFill="1" applyBorder="1" applyAlignment="1" applyProtection="1">
      <alignment horizontal="center" vertical="center" wrapText="1"/>
      <protection hidden="1"/>
    </xf>
    <xf numFmtId="0" fontId="22" fillId="5" borderId="4" xfId="0" applyFont="1" applyFill="1" applyBorder="1" applyAlignment="1" applyProtection="1">
      <alignment horizontal="center" vertical="center" wrapText="1"/>
      <protection hidden="1"/>
    </xf>
    <xf numFmtId="49" fontId="4" fillId="5" borderId="4" xfId="0" applyNumberFormat="1" applyFont="1" applyFill="1" applyBorder="1" applyAlignment="1" applyProtection="1">
      <alignment horizontal="center" vertical="center" textRotation="90"/>
      <protection hidden="1"/>
    </xf>
    <xf numFmtId="0" fontId="4" fillId="5" borderId="15" xfId="0" applyFont="1" applyFill="1" applyBorder="1" applyAlignment="1" applyProtection="1">
      <alignment horizontal="center" vertical="center" wrapText="1"/>
      <protection hidden="1"/>
    </xf>
    <xf numFmtId="0" fontId="25" fillId="4" borderId="53" xfId="0" applyFont="1" applyFill="1" applyBorder="1" applyAlignment="1" applyProtection="1">
      <alignment horizontal="center" wrapText="1"/>
      <protection hidden="1"/>
    </xf>
    <xf numFmtId="0" fontId="25" fillId="4" borderId="45" xfId="0" applyFont="1" applyFill="1" applyBorder="1" applyAlignment="1" applyProtection="1">
      <alignment horizontal="center" wrapText="1"/>
      <protection hidden="1"/>
    </xf>
    <xf numFmtId="0" fontId="25" fillId="4" borderId="54" xfId="0" applyFont="1" applyFill="1" applyBorder="1" applyAlignment="1" applyProtection="1">
      <alignment horizontal="center" wrapText="1"/>
      <protection hidden="1"/>
    </xf>
    <xf numFmtId="0" fontId="4" fillId="4" borderId="36" xfId="0" applyFont="1" applyFill="1" applyBorder="1" applyAlignment="1" applyProtection="1">
      <alignment horizontal="center" vertical="center" wrapText="1"/>
      <protection hidden="1"/>
    </xf>
    <xf numFmtId="0" fontId="4" fillId="4" borderId="57" xfId="0" applyFont="1" applyFill="1" applyBorder="1" applyAlignment="1" applyProtection="1">
      <alignment horizontal="center" vertical="center" wrapText="1"/>
      <protection hidden="1"/>
    </xf>
    <xf numFmtId="49" fontId="4" fillId="4" borderId="25" xfId="0" applyNumberFormat="1" applyFont="1" applyFill="1" applyBorder="1" applyAlignment="1" applyProtection="1">
      <alignment horizontal="center" vertical="center" textRotation="90"/>
      <protection hidden="1"/>
    </xf>
    <xf numFmtId="49" fontId="4" fillId="4" borderId="66" xfId="0" applyNumberFormat="1" applyFont="1" applyFill="1" applyBorder="1" applyAlignment="1" applyProtection="1">
      <alignment horizontal="center" vertical="center" textRotation="90"/>
      <protection hidden="1"/>
    </xf>
    <xf numFmtId="49" fontId="4" fillId="4" borderId="20" xfId="0" applyNumberFormat="1" applyFont="1" applyFill="1" applyBorder="1" applyAlignment="1" applyProtection="1">
      <alignment horizontal="center" vertical="center" wrapText="1"/>
      <protection hidden="1"/>
    </xf>
    <xf numFmtId="49" fontId="4" fillId="4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13" xfId="0" applyFont="1" applyFill="1" applyBorder="1" applyAlignment="1" applyProtection="1">
      <alignment horizontal="center" vertical="center" wrapText="1"/>
      <protection hidden="1"/>
    </xf>
    <xf numFmtId="0" fontId="5" fillId="4" borderId="14" xfId="0" applyFont="1" applyFill="1" applyBorder="1" applyAlignment="1" applyProtection="1">
      <alignment horizontal="center" vertical="center" wrapText="1"/>
      <protection hidden="1"/>
    </xf>
    <xf numFmtId="0" fontId="5" fillId="4" borderId="19" xfId="0" applyFont="1" applyFill="1" applyBorder="1" applyAlignment="1" applyProtection="1">
      <alignment horizontal="center" vertical="center" wrapText="1"/>
      <protection hidden="1"/>
    </xf>
    <xf numFmtId="0" fontId="6" fillId="5" borderId="7" xfId="0" applyFont="1" applyFill="1" applyBorder="1" applyAlignment="1" applyProtection="1">
      <alignment horizontal="center" vertical="top" wrapText="1"/>
      <protection hidden="1"/>
    </xf>
    <xf numFmtId="0" fontId="6" fillId="5" borderId="8" xfId="0" applyFont="1" applyFill="1" applyBorder="1" applyAlignment="1" applyProtection="1">
      <alignment horizontal="center" vertical="top" wrapText="1"/>
      <protection hidden="1"/>
    </xf>
    <xf numFmtId="0" fontId="6" fillId="5" borderId="61" xfId="0" applyFont="1" applyFill="1" applyBorder="1" applyAlignment="1" applyProtection="1">
      <alignment horizontal="center" vertical="top" wrapText="1"/>
      <protection hidden="1"/>
    </xf>
    <xf numFmtId="0" fontId="6" fillId="5" borderId="36" xfId="0" applyFont="1" applyFill="1" applyBorder="1" applyAlignment="1" applyProtection="1">
      <alignment horizontal="center" vertical="center"/>
      <protection hidden="1"/>
    </xf>
    <xf numFmtId="0" fontId="6" fillId="5" borderId="56" xfId="0" applyFont="1" applyFill="1" applyBorder="1" applyAlignment="1" applyProtection="1">
      <alignment horizontal="center" vertical="center"/>
      <protection hidden="1"/>
    </xf>
    <xf numFmtId="0" fontId="6" fillId="5" borderId="59" xfId="0" applyFont="1" applyFill="1" applyBorder="1" applyAlignment="1" applyProtection="1">
      <alignment horizontal="center" vertical="center"/>
      <protection hidden="1"/>
    </xf>
    <xf numFmtId="0" fontId="6" fillId="5" borderId="22" xfId="0" applyFont="1" applyFill="1" applyBorder="1" applyAlignment="1" applyProtection="1">
      <alignment horizontal="center" vertical="center" textRotation="90"/>
      <protection hidden="1"/>
    </xf>
    <xf numFmtId="0" fontId="6" fillId="5" borderId="23" xfId="0" applyFont="1" applyFill="1" applyBorder="1" applyAlignment="1" applyProtection="1">
      <alignment horizontal="center" vertical="center" textRotation="90"/>
      <protection hidden="1"/>
    </xf>
    <xf numFmtId="0" fontId="6" fillId="5" borderId="30" xfId="0" applyFont="1" applyFill="1" applyBorder="1" applyAlignment="1" applyProtection="1">
      <alignment horizontal="center" vertical="center" textRotation="90"/>
      <protection hidden="1"/>
    </xf>
    <xf numFmtId="0" fontId="42" fillId="5" borderId="37" xfId="0" applyFont="1" applyFill="1" applyBorder="1" applyAlignment="1" applyProtection="1">
      <alignment horizontal="center"/>
      <protection hidden="1"/>
    </xf>
    <xf numFmtId="0" fontId="6" fillId="5" borderId="37" xfId="0" applyFont="1" applyFill="1" applyBorder="1" applyAlignment="1" applyProtection="1">
      <alignment horizontal="center"/>
      <protection hidden="1"/>
    </xf>
    <xf numFmtId="0" fontId="6" fillId="5" borderId="38" xfId="0" applyFont="1" applyFill="1" applyBorder="1" applyAlignment="1" applyProtection="1">
      <alignment horizontal="center"/>
      <protection hidden="1"/>
    </xf>
    <xf numFmtId="0" fontId="6" fillId="5" borderId="2" xfId="0" applyFont="1" applyFill="1" applyBorder="1" applyAlignment="1" applyProtection="1">
      <alignment horizontal="center" vertical="top" wrapText="1"/>
      <protection hidden="1"/>
    </xf>
    <xf numFmtId="0" fontId="6" fillId="5" borderId="7" xfId="0" applyFont="1" applyFill="1" applyBorder="1" applyAlignment="1" applyProtection="1">
      <alignment horizontal="center"/>
      <protection hidden="1"/>
    </xf>
    <xf numFmtId="0" fontId="6" fillId="5" borderId="10" xfId="0" applyFont="1" applyFill="1" applyBorder="1" applyAlignment="1" applyProtection="1">
      <alignment horizontal="center"/>
      <protection hidden="1"/>
    </xf>
    <xf numFmtId="0" fontId="6" fillId="5" borderId="61" xfId="0" applyFont="1" applyFill="1" applyBorder="1" applyAlignment="1" applyProtection="1">
      <alignment horizontal="center"/>
      <protection hidden="1"/>
    </xf>
    <xf numFmtId="0" fontId="6" fillId="5" borderId="7" xfId="0" applyFont="1" applyFill="1" applyBorder="1" applyAlignment="1" applyProtection="1">
      <alignment horizontal="center" vertical="center" wrapText="1"/>
      <protection hidden="1"/>
    </xf>
    <xf numFmtId="0" fontId="6" fillId="5" borderId="10" xfId="0" applyFont="1" applyFill="1" applyBorder="1" applyAlignment="1" applyProtection="1">
      <alignment horizontal="center" vertical="center" wrapText="1"/>
      <protection hidden="1"/>
    </xf>
    <xf numFmtId="0" fontId="41" fillId="5" borderId="37" xfId="0" applyFont="1" applyFill="1" applyBorder="1" applyAlignment="1" applyProtection="1">
      <alignment horizontal="center"/>
      <protection hidden="1"/>
    </xf>
    <xf numFmtId="0" fontId="41" fillId="5" borderId="38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 vertical="top" wrapText="1"/>
      <protection hidden="1"/>
    </xf>
    <xf numFmtId="0" fontId="6" fillId="5" borderId="3" xfId="0" applyFont="1" applyFill="1" applyBorder="1" applyAlignment="1" applyProtection="1">
      <alignment horizontal="center" vertical="top" wrapText="1"/>
      <protection hidden="1"/>
    </xf>
    <xf numFmtId="0" fontId="6" fillId="5" borderId="10" xfId="0" applyFont="1" applyFill="1" applyBorder="1" applyAlignment="1" applyProtection="1">
      <alignment horizontal="center" vertical="top" wrapText="1"/>
      <protection hidden="1"/>
    </xf>
    <xf numFmtId="0" fontId="6" fillId="5" borderId="16" xfId="0" applyFont="1" applyFill="1" applyBorder="1" applyAlignment="1" applyProtection="1">
      <alignment horizontal="center" vertical="top" wrapText="1"/>
      <protection hidden="1"/>
    </xf>
    <xf numFmtId="0" fontId="6" fillId="5" borderId="28" xfId="0" applyFont="1" applyFill="1" applyBorder="1" applyAlignment="1" applyProtection="1">
      <alignment horizontal="center" vertical="top" wrapText="1"/>
      <protection hidden="1"/>
    </xf>
    <xf numFmtId="0" fontId="0" fillId="5" borderId="1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31" fillId="18" borderId="22" xfId="0" applyFont="1" applyFill="1" applyBorder="1" applyAlignment="1">
      <alignment horizontal="center" vertical="center" wrapText="1"/>
    </xf>
    <xf numFmtId="0" fontId="31" fillId="18" borderId="30" xfId="0" applyFont="1" applyFill="1" applyBorder="1" applyAlignment="1">
      <alignment horizontal="center" vertical="center" wrapText="1"/>
    </xf>
    <xf numFmtId="0" fontId="0" fillId="19" borderId="12" xfId="0" applyFill="1" applyBorder="1" applyAlignment="1">
      <alignment horizontal="center" vertical="center" wrapText="1"/>
    </xf>
    <xf numFmtId="0" fontId="0" fillId="19" borderId="39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 wrapText="1"/>
    </xf>
    <xf numFmtId="0" fontId="0" fillId="5" borderId="62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1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0" fontId="26" fillId="5" borderId="53" xfId="0" applyFont="1" applyFill="1" applyBorder="1" applyAlignment="1">
      <alignment horizontal="center"/>
    </xf>
    <xf numFmtId="0" fontId="26" fillId="5" borderId="45" xfId="0" applyFont="1" applyFill="1" applyBorder="1" applyAlignment="1">
      <alignment horizontal="center"/>
    </xf>
    <xf numFmtId="0" fontId="26" fillId="5" borderId="54" xfId="0" applyFont="1" applyFill="1" applyBorder="1" applyAlignment="1">
      <alignment horizontal="center"/>
    </xf>
    <xf numFmtId="0" fontId="27" fillId="5" borderId="12" xfId="0" applyFont="1" applyFill="1" applyBorder="1" applyAlignment="1">
      <alignment horizontal="center" vertical="center" wrapText="1"/>
    </xf>
    <xf numFmtId="0" fontId="27" fillId="5" borderId="39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 vertical="top" wrapText="1"/>
    </xf>
    <xf numFmtId="0" fontId="30" fillId="17" borderId="48" xfId="0" applyFont="1" applyFill="1" applyBorder="1" applyAlignment="1">
      <alignment horizontal="center"/>
    </xf>
    <xf numFmtId="0" fontId="30" fillId="17" borderId="49" xfId="0" applyFont="1" applyFill="1" applyBorder="1" applyAlignment="1">
      <alignment horizontal="center"/>
    </xf>
    <xf numFmtId="0" fontId="30" fillId="17" borderId="44" xfId="0" applyFont="1" applyFill="1" applyBorder="1" applyAlignment="1">
      <alignment horizontal="center"/>
    </xf>
    <xf numFmtId="0" fontId="30" fillId="17" borderId="50" xfId="0" applyFont="1" applyFill="1" applyBorder="1" applyAlignment="1">
      <alignment horizontal="center"/>
    </xf>
    <xf numFmtId="0" fontId="3" fillId="5" borderId="53" xfId="4" applyFont="1" applyFill="1" applyBorder="1" applyAlignment="1" applyProtection="1">
      <alignment horizontal="center" vertical="center" wrapText="1"/>
      <protection hidden="1"/>
    </xf>
    <xf numFmtId="0" fontId="3" fillId="5" borderId="73" xfId="4" applyFont="1" applyFill="1" applyBorder="1" applyAlignment="1" applyProtection="1">
      <alignment horizontal="center" vertical="center" wrapText="1"/>
      <protection hidden="1"/>
    </xf>
    <xf numFmtId="0" fontId="3" fillId="5" borderId="40" xfId="4" applyFont="1" applyFill="1" applyBorder="1" applyAlignment="1" applyProtection="1">
      <alignment horizontal="center" vertical="center" wrapText="1"/>
      <protection hidden="1"/>
    </xf>
    <xf numFmtId="0" fontId="3" fillId="5" borderId="22" xfId="4" applyFont="1" applyFill="1" applyBorder="1" applyAlignment="1" applyProtection="1">
      <alignment horizontal="center" vertical="center" wrapText="1"/>
      <protection hidden="1"/>
    </xf>
    <xf numFmtId="0" fontId="3" fillId="5" borderId="23" xfId="4" applyFont="1" applyFill="1" applyBorder="1" applyAlignment="1" applyProtection="1">
      <alignment horizontal="center" vertical="center" wrapText="1"/>
      <protection hidden="1"/>
    </xf>
    <xf numFmtId="0" fontId="3" fillId="5" borderId="24" xfId="4" applyFont="1" applyFill="1" applyBorder="1" applyAlignment="1" applyProtection="1">
      <alignment horizontal="center" vertical="center" wrapText="1"/>
      <protection hidden="1"/>
    </xf>
    <xf numFmtId="0" fontId="3" fillId="5" borderId="20" xfId="4" applyFont="1" applyFill="1" applyBorder="1" applyAlignment="1" applyProtection="1">
      <alignment horizontal="center" vertical="center" wrapText="1"/>
      <protection hidden="1"/>
    </xf>
    <xf numFmtId="0" fontId="3" fillId="5" borderId="13" xfId="4" applyFont="1" applyFill="1" applyBorder="1" applyAlignment="1" applyProtection="1">
      <alignment horizontal="center" vertical="center" wrapText="1"/>
      <protection hidden="1"/>
    </xf>
    <xf numFmtId="0" fontId="3" fillId="5" borderId="41" xfId="4" applyFont="1" applyFill="1" applyBorder="1" applyAlignment="1" applyProtection="1">
      <alignment horizontal="center" vertical="center" wrapText="1"/>
      <protection hidden="1"/>
    </xf>
    <xf numFmtId="0" fontId="0" fillId="5" borderId="12" xfId="0" applyFill="1" applyBorder="1" applyAlignment="1" applyProtection="1">
      <alignment horizontal="center" vertical="center" wrapText="1"/>
      <protection hidden="1"/>
    </xf>
    <xf numFmtId="0" fontId="0" fillId="5" borderId="15" xfId="0" applyFill="1" applyBorder="1" applyAlignment="1" applyProtection="1">
      <alignment horizontal="center" vertical="center" wrapText="1"/>
      <protection hidden="1"/>
    </xf>
    <xf numFmtId="0" fontId="0" fillId="5" borderId="17" xfId="0" applyFill="1" applyBorder="1" applyAlignment="1" applyProtection="1">
      <alignment horizontal="center" vertical="center" wrapText="1"/>
      <protection hidden="1"/>
    </xf>
    <xf numFmtId="0" fontId="0" fillId="5" borderId="54" xfId="0" applyFill="1" applyBorder="1" applyAlignment="1" applyProtection="1">
      <alignment horizontal="center" vertical="center" wrapText="1"/>
      <protection hidden="1"/>
    </xf>
    <xf numFmtId="0" fontId="0" fillId="5" borderId="74" xfId="0" applyFill="1" applyBorder="1" applyAlignment="1" applyProtection="1">
      <alignment horizontal="center" vertical="center" wrapText="1"/>
      <protection hidden="1"/>
    </xf>
    <xf numFmtId="0" fontId="0" fillId="5" borderId="35" xfId="0" applyFill="1" applyBorder="1" applyAlignment="1" applyProtection="1">
      <alignment horizontal="center" vertical="center" wrapText="1"/>
      <protection hidden="1"/>
    </xf>
    <xf numFmtId="0" fontId="0" fillId="5" borderId="13" xfId="0" applyFill="1" applyBorder="1" applyAlignment="1" applyProtection="1">
      <alignment horizontal="center" vertical="center" wrapText="1"/>
      <protection hidden="1"/>
    </xf>
    <xf numFmtId="0" fontId="0" fillId="5" borderId="14" xfId="0" applyFill="1" applyBorder="1" applyAlignment="1" applyProtection="1">
      <alignment horizontal="center" vertical="center" wrapText="1"/>
      <protection hidden="1"/>
    </xf>
    <xf numFmtId="0" fontId="0" fillId="5" borderId="22" xfId="0" applyFill="1" applyBorder="1" applyAlignment="1" applyProtection="1">
      <alignment horizontal="center" vertical="center" wrapText="1"/>
      <protection hidden="1"/>
    </xf>
    <xf numFmtId="0" fontId="0" fillId="5" borderId="23" xfId="0" applyFill="1" applyBorder="1" applyAlignment="1" applyProtection="1">
      <alignment horizontal="center" vertical="center" wrapText="1"/>
      <protection hidden="1"/>
    </xf>
    <xf numFmtId="0" fontId="0" fillId="5" borderId="24" xfId="0" applyFill="1" applyBorder="1" applyAlignment="1" applyProtection="1">
      <alignment horizontal="center" vertical="center" wrapText="1"/>
      <protection hidden="1"/>
    </xf>
    <xf numFmtId="0" fontId="3" fillId="5" borderId="7" xfId="4" applyFont="1" applyFill="1" applyBorder="1" applyAlignment="1" applyProtection="1">
      <alignment horizontal="center" vertical="center" wrapText="1"/>
      <protection hidden="1"/>
    </xf>
    <xf numFmtId="0" fontId="3" fillId="5" borderId="68" xfId="4" applyFont="1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Alignment="1" applyProtection="1">
      <alignment horizontal="center" vertical="center"/>
      <protection hidden="1"/>
    </xf>
    <xf numFmtId="0" fontId="0" fillId="5" borderId="21" xfId="0" applyFill="1" applyBorder="1" applyAlignment="1" applyProtection="1">
      <alignment horizontal="center" vertical="center"/>
      <protection hidden="1"/>
    </xf>
    <xf numFmtId="0" fontId="0" fillId="5" borderId="4" xfId="0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alignment horizontal="center" vertical="center"/>
      <protection hidden="1"/>
    </xf>
    <xf numFmtId="0" fontId="0" fillId="5" borderId="7" xfId="0" applyFill="1" applyBorder="1" applyAlignment="1" applyProtection="1">
      <alignment horizontal="center" vertical="center"/>
      <protection hidden="1"/>
    </xf>
    <xf numFmtId="0" fontId="0" fillId="5" borderId="68" xfId="0" applyFill="1" applyBorder="1" applyAlignment="1" applyProtection="1">
      <alignment horizontal="center" vertical="center"/>
      <protection hidden="1"/>
    </xf>
    <xf numFmtId="0" fontId="0" fillId="5" borderId="15" xfId="0" applyFill="1" applyBorder="1" applyAlignment="1" applyProtection="1">
      <alignment horizontal="center" vertical="center"/>
      <protection hidden="1"/>
    </xf>
    <xf numFmtId="0" fontId="0" fillId="5" borderId="17" xfId="0" applyFill="1" applyBorder="1" applyAlignment="1" applyProtection="1">
      <alignment horizontal="center" vertical="center"/>
      <protection hidden="1"/>
    </xf>
    <xf numFmtId="0" fontId="0" fillId="5" borderId="4" xfId="0" applyFill="1" applyBorder="1" applyAlignment="1" applyProtection="1">
      <alignment horizontal="center" vertical="center" wrapText="1"/>
      <protection hidden="1"/>
    </xf>
    <xf numFmtId="0" fontId="0" fillId="5" borderId="16" xfId="0" applyFill="1" applyBorder="1" applyAlignment="1" applyProtection="1">
      <alignment horizontal="center" vertical="center" wrapText="1"/>
      <protection hidden="1"/>
    </xf>
    <xf numFmtId="0" fontId="35" fillId="0" borderId="0" xfId="0" applyFont="1" applyAlignment="1">
      <alignment horizontal="center" vertical="top"/>
    </xf>
  </cellXfs>
  <cellStyles count="5">
    <cellStyle name="40% - Акцент1 2" xfId="3"/>
    <cellStyle name="Акцент1 2" xfId="4"/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colors>
    <mruColors>
      <color rgb="FFFF8989"/>
      <color rgb="FFF0F9DF"/>
      <color rgb="FFCCFFFF"/>
      <color rgb="FF66FF66"/>
      <color rgb="FF000000"/>
      <color rgb="FF3399FF"/>
      <color rgb="FF99FFCC"/>
      <color rgb="FFD1F4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00"/>
  </sheetPr>
  <dimension ref="A1:AB26"/>
  <sheetViews>
    <sheetView view="pageBreakPreview" zoomScaleNormal="100" zoomScaleSheetLayoutView="100" workbookViewId="0">
      <selection activeCell="V10" sqref="V10"/>
    </sheetView>
  </sheetViews>
  <sheetFormatPr defaultRowHeight="15" x14ac:dyDescent="0.25"/>
  <cols>
    <col min="1" max="1" width="27.28515625" style="1" customWidth="1"/>
    <col min="2" max="2" width="3.7109375" style="4" customWidth="1"/>
    <col min="3" max="3" width="11" style="1" customWidth="1"/>
    <col min="4" max="6" width="11.140625" style="1" customWidth="1"/>
    <col min="7" max="11" width="9.140625" style="1"/>
    <col min="12" max="12" width="9.42578125" style="1" customWidth="1"/>
    <col min="13" max="19" width="9.140625" style="1"/>
    <col min="20" max="27" width="10.7109375" style="1" customWidth="1"/>
    <col min="28" max="16384" width="9.140625" style="1"/>
  </cols>
  <sheetData>
    <row r="1" spans="1:28" ht="27" customHeight="1" thickBot="1" x14ac:dyDescent="0.4">
      <c r="A1" s="380" t="s">
        <v>215</v>
      </c>
      <c r="B1" s="381"/>
      <c r="C1" s="382" t="s">
        <v>239</v>
      </c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4"/>
    </row>
    <row r="2" spans="1:28" ht="21.75" thickBot="1" x14ac:dyDescent="0.4">
      <c r="A2" s="362" t="s">
        <v>0</v>
      </c>
      <c r="B2" s="394" t="s">
        <v>1</v>
      </c>
      <c r="C2" s="400" t="s">
        <v>2</v>
      </c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5"/>
      <c r="U2" s="5"/>
      <c r="V2" s="5"/>
      <c r="W2" s="5"/>
      <c r="X2" s="5"/>
      <c r="Y2" s="5"/>
      <c r="Z2" s="5"/>
      <c r="AA2" s="5"/>
      <c r="AB2" s="5"/>
    </row>
    <row r="3" spans="1:28" ht="32.25" customHeight="1" x14ac:dyDescent="0.25">
      <c r="A3" s="362"/>
      <c r="B3" s="364"/>
      <c r="C3" s="385" t="s">
        <v>3</v>
      </c>
      <c r="D3" s="387" t="s">
        <v>4</v>
      </c>
      <c r="E3" s="390" t="s">
        <v>185</v>
      </c>
      <c r="F3" s="390" t="s">
        <v>186</v>
      </c>
      <c r="G3" s="395" t="s">
        <v>220</v>
      </c>
      <c r="H3" s="396"/>
      <c r="I3" s="397"/>
      <c r="J3" s="389" t="s">
        <v>223</v>
      </c>
      <c r="K3" s="389"/>
      <c r="L3" s="390" t="s">
        <v>224</v>
      </c>
      <c r="M3" s="392" t="s">
        <v>5</v>
      </c>
      <c r="N3" s="393"/>
      <c r="O3" s="373" t="s">
        <v>6</v>
      </c>
      <c r="P3" s="398"/>
      <c r="Q3" s="373" t="s">
        <v>225</v>
      </c>
      <c r="R3" s="374"/>
      <c r="S3" s="399"/>
      <c r="T3" s="5"/>
      <c r="U3" s="5"/>
      <c r="V3" s="5"/>
      <c r="W3" s="5"/>
      <c r="X3" s="5"/>
      <c r="Y3" s="5"/>
      <c r="Z3" s="5"/>
      <c r="AA3" s="5"/>
      <c r="AB3" s="5"/>
    </row>
    <row r="4" spans="1:28" ht="91.5" customHeight="1" thickBot="1" x14ac:dyDescent="0.3">
      <c r="A4" s="362"/>
      <c r="B4" s="365"/>
      <c r="C4" s="386"/>
      <c r="D4" s="388"/>
      <c r="E4" s="391"/>
      <c r="F4" s="391"/>
      <c r="G4" s="168" t="s">
        <v>11</v>
      </c>
      <c r="H4" s="168" t="s">
        <v>12</v>
      </c>
      <c r="I4" s="168" t="s">
        <v>13</v>
      </c>
      <c r="J4" s="169" t="s">
        <v>14</v>
      </c>
      <c r="K4" s="169" t="s">
        <v>15</v>
      </c>
      <c r="L4" s="391"/>
      <c r="M4" s="169" t="s">
        <v>16</v>
      </c>
      <c r="N4" s="169" t="s">
        <v>17</v>
      </c>
      <c r="O4" s="169" t="s">
        <v>18</v>
      </c>
      <c r="P4" s="169" t="s">
        <v>35</v>
      </c>
      <c r="Q4" s="169" t="s">
        <v>19</v>
      </c>
      <c r="R4" s="169" t="s">
        <v>20</v>
      </c>
      <c r="S4" s="170" t="s">
        <v>21</v>
      </c>
      <c r="T4" s="5"/>
      <c r="U4" s="5"/>
      <c r="V4" s="5"/>
      <c r="W4" s="5"/>
      <c r="X4" s="5"/>
      <c r="Y4" s="5"/>
      <c r="Z4" s="5"/>
      <c r="AA4" s="5"/>
      <c r="AB4" s="5"/>
    </row>
    <row r="5" spans="1:28" s="2" customFormat="1" ht="15.75" thickBot="1" x14ac:dyDescent="0.3">
      <c r="A5" s="171" t="s">
        <v>27</v>
      </c>
      <c r="B5" s="172" t="s">
        <v>28</v>
      </c>
      <c r="C5" s="173">
        <v>1</v>
      </c>
      <c r="D5" s="174">
        <v>2</v>
      </c>
      <c r="E5" s="174" t="s">
        <v>221</v>
      </c>
      <c r="F5" s="174" t="s">
        <v>222</v>
      </c>
      <c r="G5" s="174">
        <v>3</v>
      </c>
      <c r="H5" s="174">
        <v>4</v>
      </c>
      <c r="I5" s="174">
        <v>5</v>
      </c>
      <c r="J5" s="174">
        <v>6</v>
      </c>
      <c r="K5" s="174">
        <v>7</v>
      </c>
      <c r="L5" s="174">
        <v>8</v>
      </c>
      <c r="M5" s="174">
        <v>9</v>
      </c>
      <c r="N5" s="174">
        <v>10</v>
      </c>
      <c r="O5" s="174">
        <v>11</v>
      </c>
      <c r="P5" s="174">
        <v>12</v>
      </c>
      <c r="Q5" s="174">
        <v>13</v>
      </c>
      <c r="R5" s="174">
        <v>14</v>
      </c>
      <c r="S5" s="175">
        <v>15</v>
      </c>
      <c r="T5" s="6"/>
      <c r="U5" s="6"/>
      <c r="V5" s="6"/>
      <c r="W5" s="6"/>
      <c r="X5" s="6"/>
      <c r="Y5" s="6"/>
      <c r="Z5" s="6"/>
      <c r="AA5" s="6"/>
      <c r="AB5" s="6"/>
    </row>
    <row r="6" spans="1:28" x14ac:dyDescent="0.25">
      <c r="A6" s="176" t="s">
        <v>29</v>
      </c>
      <c r="B6" s="177">
        <v>1</v>
      </c>
      <c r="C6" s="9">
        <v>1</v>
      </c>
      <c r="D6" s="178">
        <f>SUM(Q6:S6)</f>
        <v>1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15</v>
      </c>
      <c r="M6" s="10" t="s">
        <v>228</v>
      </c>
      <c r="N6" s="10" t="s">
        <v>229</v>
      </c>
      <c r="O6" s="10">
        <v>0</v>
      </c>
      <c r="P6" s="10">
        <v>0</v>
      </c>
      <c r="Q6" s="10">
        <v>1</v>
      </c>
      <c r="R6" s="10">
        <v>0</v>
      </c>
      <c r="S6" s="11">
        <v>0</v>
      </c>
      <c r="T6" s="7"/>
      <c r="U6" s="7"/>
      <c r="V6" s="7"/>
      <c r="W6" s="7"/>
      <c r="X6" s="8"/>
      <c r="Y6" s="8"/>
      <c r="Z6" s="8"/>
      <c r="AA6" s="8"/>
      <c r="AB6" s="8"/>
    </row>
    <row r="7" spans="1:28" s="3" customFormat="1" x14ac:dyDescent="0.25">
      <c r="A7" s="179" t="s">
        <v>34</v>
      </c>
      <c r="B7" s="180">
        <v>2</v>
      </c>
      <c r="C7" s="12">
        <v>1</v>
      </c>
      <c r="D7" s="181">
        <f t="shared" ref="D7:D11" si="0">SUM(Q7:S7)</f>
        <v>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15</v>
      </c>
      <c r="M7" s="13" t="s">
        <v>228</v>
      </c>
      <c r="N7" s="13" t="s">
        <v>229</v>
      </c>
      <c r="O7" s="13">
        <v>0</v>
      </c>
      <c r="P7" s="13">
        <v>0</v>
      </c>
      <c r="Q7" s="13">
        <v>1</v>
      </c>
      <c r="R7" s="13">
        <v>0</v>
      </c>
      <c r="S7" s="14">
        <v>0</v>
      </c>
      <c r="T7" s="7"/>
      <c r="U7" s="7"/>
      <c r="V7" s="7"/>
      <c r="W7" s="7"/>
      <c r="X7" s="8"/>
      <c r="Y7" s="8"/>
      <c r="Z7" s="8"/>
      <c r="AA7" s="8"/>
      <c r="AB7" s="8"/>
    </row>
    <row r="8" spans="1:28" x14ac:dyDescent="0.25">
      <c r="A8" s="182" t="s">
        <v>30</v>
      </c>
      <c r="B8" s="183">
        <v>3</v>
      </c>
      <c r="C8" s="15">
        <v>0</v>
      </c>
      <c r="D8" s="181">
        <f t="shared" si="0"/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7">
        <v>0</v>
      </c>
      <c r="T8" s="7"/>
      <c r="U8" s="7"/>
      <c r="V8" s="7"/>
      <c r="W8" s="7"/>
      <c r="X8" s="8"/>
      <c r="Y8" s="8"/>
      <c r="Z8" s="8"/>
      <c r="AA8" s="8"/>
      <c r="AB8" s="8"/>
    </row>
    <row r="9" spans="1:28" s="3" customFormat="1" x14ac:dyDescent="0.25">
      <c r="A9" s="179" t="s">
        <v>34</v>
      </c>
      <c r="B9" s="180">
        <v>4</v>
      </c>
      <c r="C9" s="12">
        <v>0</v>
      </c>
      <c r="D9" s="181">
        <f t="shared" si="0"/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4">
        <v>0</v>
      </c>
      <c r="T9" s="7"/>
      <c r="U9" s="7"/>
      <c r="V9" s="7"/>
      <c r="W9" s="7"/>
      <c r="X9" s="8"/>
      <c r="Y9" s="8"/>
      <c r="Z9" s="8"/>
      <c r="AA9" s="8"/>
      <c r="AB9" s="8"/>
    </row>
    <row r="10" spans="1:28" x14ac:dyDescent="0.25">
      <c r="A10" s="182" t="s">
        <v>31</v>
      </c>
      <c r="B10" s="183">
        <v>5</v>
      </c>
      <c r="C10" s="15">
        <v>0</v>
      </c>
      <c r="D10" s="181">
        <f t="shared" si="0"/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7">
        <v>0</v>
      </c>
      <c r="T10" s="7"/>
      <c r="U10" s="7"/>
      <c r="V10" s="7"/>
      <c r="W10" s="7"/>
      <c r="X10" s="8"/>
      <c r="Y10" s="8"/>
      <c r="Z10" s="8"/>
      <c r="AA10" s="8"/>
      <c r="AB10" s="8"/>
    </row>
    <row r="11" spans="1:28" s="3" customFormat="1" ht="15.75" thickBot="1" x14ac:dyDescent="0.3">
      <c r="A11" s="184" t="s">
        <v>34</v>
      </c>
      <c r="B11" s="185">
        <v>6</v>
      </c>
      <c r="C11" s="165">
        <v>0</v>
      </c>
      <c r="D11" s="186">
        <f t="shared" si="0"/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6">
        <v>0</v>
      </c>
      <c r="K11" s="166">
        <v>0</v>
      </c>
      <c r="L11" s="166">
        <v>0</v>
      </c>
      <c r="M11" s="166">
        <v>0</v>
      </c>
      <c r="N11" s="166">
        <v>0</v>
      </c>
      <c r="O11" s="166">
        <v>0</v>
      </c>
      <c r="P11" s="166">
        <v>0</v>
      </c>
      <c r="Q11" s="166">
        <v>0</v>
      </c>
      <c r="R11" s="166">
        <v>0</v>
      </c>
      <c r="S11" s="167">
        <v>0</v>
      </c>
      <c r="T11" s="7"/>
      <c r="U11" s="7"/>
      <c r="V11" s="7"/>
      <c r="W11" s="7"/>
      <c r="X11" s="8"/>
      <c r="Y11" s="8"/>
      <c r="Z11" s="8"/>
      <c r="AA11" s="8"/>
      <c r="AB11" s="8"/>
    </row>
    <row r="12" spans="1:28" x14ac:dyDescent="0.25">
      <c r="A12" s="187" t="s">
        <v>32</v>
      </c>
      <c r="B12" s="188">
        <v>7</v>
      </c>
      <c r="C12" s="189">
        <f>SUM(C6,C8,C10)</f>
        <v>1</v>
      </c>
      <c r="D12" s="190">
        <f>SUM(D6,D8,D10)</f>
        <v>1</v>
      </c>
      <c r="E12" s="190">
        <f t="shared" ref="E12:F12" si="1">SUM(E6,E8,E10)</f>
        <v>0</v>
      </c>
      <c r="F12" s="190">
        <f t="shared" si="1"/>
        <v>0</v>
      </c>
      <c r="G12" s="190">
        <f t="shared" ref="G12:S12" si="2">SUM(G6,G8,G10)</f>
        <v>0</v>
      </c>
      <c r="H12" s="190">
        <f t="shared" si="2"/>
        <v>0</v>
      </c>
      <c r="I12" s="190">
        <f t="shared" si="2"/>
        <v>0</v>
      </c>
      <c r="J12" s="190">
        <f t="shared" si="2"/>
        <v>0</v>
      </c>
      <c r="K12" s="190">
        <f t="shared" si="2"/>
        <v>0</v>
      </c>
      <c r="L12" s="190">
        <f t="shared" si="2"/>
        <v>15</v>
      </c>
      <c r="M12" s="190">
        <f t="shared" si="2"/>
        <v>0</v>
      </c>
      <c r="N12" s="190">
        <f t="shared" si="2"/>
        <v>0</v>
      </c>
      <c r="O12" s="190">
        <f t="shared" si="2"/>
        <v>0</v>
      </c>
      <c r="P12" s="190">
        <f t="shared" si="2"/>
        <v>0</v>
      </c>
      <c r="Q12" s="190">
        <f t="shared" si="2"/>
        <v>1</v>
      </c>
      <c r="R12" s="190">
        <f t="shared" si="2"/>
        <v>0</v>
      </c>
      <c r="S12" s="191">
        <f t="shared" si="2"/>
        <v>0</v>
      </c>
      <c r="T12" s="7"/>
      <c r="U12" s="7"/>
      <c r="V12" s="7"/>
      <c r="W12" s="7"/>
      <c r="X12" s="7"/>
      <c r="Y12" s="7"/>
      <c r="Z12" s="7"/>
      <c r="AA12" s="7"/>
      <c r="AB12" s="7"/>
    </row>
    <row r="13" spans="1:28" ht="15.75" thickBot="1" x14ac:dyDescent="0.3">
      <c r="A13" s="192" t="s">
        <v>33</v>
      </c>
      <c r="B13" s="193">
        <v>8</v>
      </c>
      <c r="C13" s="194">
        <f>SUM(C7,C9,C11)</f>
        <v>1</v>
      </c>
      <c r="D13" s="195">
        <f>SUM(D7,D9,D11)</f>
        <v>1</v>
      </c>
      <c r="E13" s="195">
        <f t="shared" ref="E13:F13" si="3">SUM(E7,E9,E11)</f>
        <v>0</v>
      </c>
      <c r="F13" s="195">
        <f t="shared" si="3"/>
        <v>0</v>
      </c>
      <c r="G13" s="195">
        <f t="shared" ref="G13:S13" si="4">SUM(G7,G9,G11)</f>
        <v>0</v>
      </c>
      <c r="H13" s="195">
        <f t="shared" si="4"/>
        <v>0</v>
      </c>
      <c r="I13" s="195">
        <f t="shared" si="4"/>
        <v>0</v>
      </c>
      <c r="J13" s="195">
        <f t="shared" si="4"/>
        <v>0</v>
      </c>
      <c r="K13" s="195">
        <f t="shared" si="4"/>
        <v>0</v>
      </c>
      <c r="L13" s="195">
        <f t="shared" si="4"/>
        <v>15</v>
      </c>
      <c r="M13" s="195">
        <f t="shared" si="4"/>
        <v>0</v>
      </c>
      <c r="N13" s="195">
        <f t="shared" si="4"/>
        <v>0</v>
      </c>
      <c r="O13" s="195">
        <f t="shared" si="4"/>
        <v>0</v>
      </c>
      <c r="P13" s="195">
        <f t="shared" si="4"/>
        <v>0</v>
      </c>
      <c r="Q13" s="195">
        <f t="shared" si="4"/>
        <v>1</v>
      </c>
      <c r="R13" s="195">
        <f t="shared" si="4"/>
        <v>0</v>
      </c>
      <c r="S13" s="196">
        <f t="shared" si="4"/>
        <v>0</v>
      </c>
      <c r="T13" s="7"/>
      <c r="U13" s="7"/>
      <c r="V13" s="7"/>
      <c r="W13" s="7"/>
      <c r="X13" s="7"/>
      <c r="Y13" s="7"/>
      <c r="Z13" s="7"/>
      <c r="AA13" s="7"/>
      <c r="AB13" s="7"/>
    </row>
    <row r="14" spans="1:28" ht="8.25" customHeight="1" thickBot="1" x14ac:dyDescent="0.3">
      <c r="A14" s="197"/>
      <c r="B14" s="198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</row>
    <row r="15" spans="1:28" ht="20.25" customHeight="1" thickBot="1" x14ac:dyDescent="0.4">
      <c r="A15" s="361" t="s">
        <v>0</v>
      </c>
      <c r="B15" s="363" t="s">
        <v>1</v>
      </c>
      <c r="C15" s="377" t="s">
        <v>2</v>
      </c>
      <c r="D15" s="378"/>
      <c r="E15" s="378"/>
      <c r="F15" s="378"/>
      <c r="G15" s="378"/>
      <c r="H15" s="378"/>
      <c r="I15" s="378"/>
      <c r="J15" s="378"/>
      <c r="K15" s="379"/>
      <c r="L15" s="333"/>
      <c r="M15" s="333"/>
      <c r="N15" s="199"/>
      <c r="O15" s="199"/>
      <c r="P15" s="199"/>
      <c r="Q15" s="199"/>
      <c r="R15" s="199"/>
      <c r="S15" s="199"/>
      <c r="T15" s="5"/>
      <c r="U15" s="5"/>
      <c r="V15" s="5"/>
      <c r="W15" s="5"/>
      <c r="X15" s="5"/>
      <c r="Y15" s="5"/>
      <c r="Z15" s="5"/>
      <c r="AA15" s="5"/>
      <c r="AB15" s="5"/>
    </row>
    <row r="16" spans="1:28" ht="21" customHeight="1" x14ac:dyDescent="0.25">
      <c r="A16" s="362"/>
      <c r="B16" s="364"/>
      <c r="C16" s="366" t="s">
        <v>7</v>
      </c>
      <c r="D16" s="368" t="s">
        <v>8</v>
      </c>
      <c r="E16" s="371" t="s">
        <v>9</v>
      </c>
      <c r="F16" s="373" t="s">
        <v>10</v>
      </c>
      <c r="G16" s="374"/>
      <c r="H16" s="374"/>
      <c r="I16" s="374"/>
      <c r="J16" s="374"/>
      <c r="K16" s="375" t="s">
        <v>216</v>
      </c>
      <c r="L16" s="334"/>
      <c r="M16" s="370"/>
      <c r="N16" s="199"/>
      <c r="O16" s="199"/>
      <c r="P16" s="199"/>
      <c r="Q16" s="199"/>
      <c r="R16" s="199"/>
      <c r="S16" s="199"/>
      <c r="T16" s="5"/>
      <c r="U16" s="5"/>
      <c r="V16" s="5"/>
      <c r="W16" s="5"/>
      <c r="X16" s="5"/>
      <c r="Y16" s="5"/>
      <c r="Z16" s="5"/>
      <c r="AA16" s="5"/>
      <c r="AB16" s="5"/>
    </row>
    <row r="17" spans="1:28" ht="109.5" customHeight="1" thickBot="1" x14ac:dyDescent="0.3">
      <c r="A17" s="362"/>
      <c r="B17" s="365"/>
      <c r="C17" s="367"/>
      <c r="D17" s="369"/>
      <c r="E17" s="372"/>
      <c r="F17" s="200" t="s">
        <v>22</v>
      </c>
      <c r="G17" s="200" t="s">
        <v>23</v>
      </c>
      <c r="H17" s="200" t="s">
        <v>24</v>
      </c>
      <c r="I17" s="200" t="s">
        <v>25</v>
      </c>
      <c r="J17" s="201" t="s">
        <v>26</v>
      </c>
      <c r="K17" s="376"/>
      <c r="L17" s="335"/>
      <c r="M17" s="370"/>
      <c r="N17" s="202"/>
      <c r="O17" s="360" t="s">
        <v>230</v>
      </c>
      <c r="P17" s="360"/>
      <c r="Q17" s="360"/>
      <c r="R17" s="360"/>
      <c r="S17" s="360"/>
      <c r="T17" s="5"/>
      <c r="U17" s="5"/>
      <c r="V17" s="5"/>
      <c r="W17" s="5"/>
      <c r="X17" s="5"/>
      <c r="Y17" s="5"/>
      <c r="Z17" s="5"/>
      <c r="AA17" s="5"/>
      <c r="AB17" s="5"/>
    </row>
    <row r="18" spans="1:28" ht="15.75" thickBot="1" x14ac:dyDescent="0.3">
      <c r="A18" s="171" t="s">
        <v>27</v>
      </c>
      <c r="B18" s="172" t="s">
        <v>28</v>
      </c>
      <c r="C18" s="203">
        <v>16</v>
      </c>
      <c r="D18" s="204">
        <v>17</v>
      </c>
      <c r="E18" s="204">
        <v>18</v>
      </c>
      <c r="F18" s="204">
        <v>19</v>
      </c>
      <c r="G18" s="204">
        <v>20</v>
      </c>
      <c r="H18" s="204">
        <v>21</v>
      </c>
      <c r="I18" s="204">
        <v>22</v>
      </c>
      <c r="J18" s="204">
        <v>23</v>
      </c>
      <c r="K18" s="205">
        <v>24</v>
      </c>
      <c r="L18" s="336"/>
      <c r="M18" s="336"/>
      <c r="N18" s="199"/>
      <c r="O18" s="33"/>
      <c r="P18" s="359" t="s">
        <v>37</v>
      </c>
      <c r="Q18" s="359"/>
      <c r="R18" s="359"/>
      <c r="S18" s="359"/>
      <c r="T18" s="5"/>
      <c r="U18" s="5"/>
      <c r="V18" s="5"/>
      <c r="W18" s="5"/>
      <c r="X18" s="5"/>
      <c r="Y18" s="5"/>
      <c r="Z18" s="5"/>
      <c r="AA18" s="5"/>
      <c r="AB18" s="5"/>
    </row>
    <row r="19" spans="1:28" x14ac:dyDescent="0.25">
      <c r="A19" s="176" t="s">
        <v>29</v>
      </c>
      <c r="B19" s="206">
        <v>1</v>
      </c>
      <c r="C19" s="9">
        <v>1</v>
      </c>
      <c r="D19" s="10">
        <v>0</v>
      </c>
      <c r="E19" s="10">
        <v>0</v>
      </c>
      <c r="F19" s="10">
        <v>1</v>
      </c>
      <c r="G19" s="10">
        <v>1</v>
      </c>
      <c r="H19" s="10">
        <v>1</v>
      </c>
      <c r="I19" s="20">
        <v>1</v>
      </c>
      <c r="J19" s="20">
        <v>1</v>
      </c>
      <c r="K19" s="21">
        <v>18</v>
      </c>
      <c r="L19" s="337"/>
      <c r="M19" s="337"/>
      <c r="N19" s="199"/>
      <c r="O19" s="33"/>
      <c r="P19" s="359"/>
      <c r="Q19" s="359"/>
      <c r="R19" s="359"/>
      <c r="S19" s="359"/>
      <c r="T19" s="5"/>
      <c r="U19" s="5"/>
      <c r="V19" s="5"/>
      <c r="W19" s="5"/>
      <c r="X19" s="5"/>
      <c r="Y19" s="5"/>
      <c r="Z19" s="5"/>
      <c r="AA19" s="5"/>
      <c r="AB19" s="5"/>
    </row>
    <row r="20" spans="1:28" x14ac:dyDescent="0.25">
      <c r="A20" s="179" t="s">
        <v>34</v>
      </c>
      <c r="B20" s="207">
        <v>2</v>
      </c>
      <c r="C20" s="12">
        <v>1</v>
      </c>
      <c r="D20" s="13">
        <v>0</v>
      </c>
      <c r="E20" s="13">
        <v>0</v>
      </c>
      <c r="F20" s="13">
        <v>1</v>
      </c>
      <c r="G20" s="13">
        <v>1</v>
      </c>
      <c r="H20" s="13">
        <v>1</v>
      </c>
      <c r="I20" s="22">
        <v>1</v>
      </c>
      <c r="J20" s="22">
        <v>1</v>
      </c>
      <c r="K20" s="23">
        <v>18</v>
      </c>
      <c r="L20" s="337"/>
      <c r="M20" s="337"/>
      <c r="N20" s="199"/>
      <c r="O20" s="33"/>
      <c r="P20" s="359" t="s">
        <v>36</v>
      </c>
      <c r="Q20" s="359"/>
      <c r="R20" s="359"/>
      <c r="S20" s="359"/>
      <c r="T20" s="5"/>
      <c r="U20" s="5"/>
      <c r="V20" s="5"/>
      <c r="W20" s="5"/>
      <c r="X20" s="5"/>
      <c r="Y20" s="5"/>
      <c r="Z20" s="5"/>
      <c r="AA20" s="5"/>
      <c r="AB20" s="5"/>
    </row>
    <row r="21" spans="1:28" ht="15" customHeight="1" x14ac:dyDescent="0.25">
      <c r="A21" s="182" t="s">
        <v>30</v>
      </c>
      <c r="B21" s="208">
        <v>3</v>
      </c>
      <c r="C21" s="15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24">
        <v>0</v>
      </c>
      <c r="J21" s="24">
        <v>0</v>
      </c>
      <c r="K21" s="25">
        <v>0</v>
      </c>
      <c r="L21" s="337"/>
      <c r="M21" s="337"/>
      <c r="N21" s="202"/>
      <c r="O21" s="209"/>
      <c r="P21" s="209"/>
      <c r="Q21" s="209"/>
      <c r="R21" s="32"/>
      <c r="S21" s="32"/>
      <c r="T21" s="30"/>
      <c r="U21" s="30"/>
      <c r="V21" s="5"/>
      <c r="W21" s="5"/>
      <c r="X21" s="5"/>
      <c r="Y21" s="5"/>
      <c r="Z21" s="5"/>
      <c r="AA21" s="5"/>
      <c r="AB21" s="5"/>
    </row>
    <row r="22" spans="1:28" x14ac:dyDescent="0.25">
      <c r="A22" s="179" t="s">
        <v>34</v>
      </c>
      <c r="B22" s="207">
        <v>4</v>
      </c>
      <c r="C22" s="12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22">
        <v>0</v>
      </c>
      <c r="J22" s="22">
        <v>0</v>
      </c>
      <c r="K22" s="23">
        <v>0</v>
      </c>
      <c r="L22" s="337"/>
      <c r="M22" s="337"/>
      <c r="N22" s="202"/>
      <c r="O22" s="209"/>
      <c r="P22" s="209"/>
      <c r="Q22" s="209"/>
      <c r="R22" s="32"/>
      <c r="S22" s="32"/>
      <c r="T22" s="30"/>
      <c r="U22" s="30"/>
      <c r="V22" s="5"/>
      <c r="W22" s="5"/>
      <c r="X22" s="5"/>
      <c r="Y22" s="5"/>
      <c r="Z22" s="5"/>
      <c r="AA22" s="5"/>
      <c r="AB22" s="5"/>
    </row>
    <row r="23" spans="1:28" x14ac:dyDescent="0.25">
      <c r="A23" s="182" t="s">
        <v>31</v>
      </c>
      <c r="B23" s="208">
        <v>5</v>
      </c>
      <c r="C23" s="15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24">
        <v>0</v>
      </c>
      <c r="J23" s="24">
        <v>0</v>
      </c>
      <c r="K23" s="25">
        <v>0</v>
      </c>
      <c r="L23" s="337"/>
      <c r="M23" s="337"/>
      <c r="N23" s="202"/>
      <c r="O23" s="209"/>
      <c r="P23" s="209"/>
      <c r="Q23" s="209"/>
      <c r="R23" s="32"/>
      <c r="S23" s="32"/>
      <c r="T23" s="30"/>
      <c r="U23" s="30"/>
      <c r="V23" s="5"/>
      <c r="W23" s="5"/>
      <c r="X23" s="5"/>
      <c r="Y23" s="5"/>
      <c r="Z23" s="5"/>
      <c r="AA23" s="5"/>
      <c r="AB23" s="5"/>
    </row>
    <row r="24" spans="1:28" ht="15.75" thickBot="1" x14ac:dyDescent="0.3">
      <c r="A24" s="184" t="s">
        <v>34</v>
      </c>
      <c r="B24" s="210">
        <v>6</v>
      </c>
      <c r="C24" s="18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26">
        <v>0</v>
      </c>
      <c r="J24" s="26">
        <v>0</v>
      </c>
      <c r="K24" s="27">
        <v>0</v>
      </c>
      <c r="L24" s="337"/>
      <c r="M24" s="337"/>
      <c r="N24" s="202"/>
      <c r="O24" s="209"/>
      <c r="P24" s="209"/>
      <c r="Q24" s="209"/>
      <c r="R24" s="32"/>
      <c r="S24" s="32"/>
      <c r="T24" s="30"/>
      <c r="U24" s="30"/>
      <c r="V24" s="5"/>
      <c r="W24" s="5"/>
      <c r="X24" s="5"/>
      <c r="Y24" s="5"/>
      <c r="Z24" s="5"/>
      <c r="AA24" s="5"/>
      <c r="AB24" s="5"/>
    </row>
    <row r="25" spans="1:28" x14ac:dyDescent="0.25">
      <c r="A25" s="187" t="s">
        <v>32</v>
      </c>
      <c r="B25" s="188">
        <v>7</v>
      </c>
      <c r="C25" s="211">
        <f t="shared" ref="C25:K25" si="5">SUM(C19,C21,C23)</f>
        <v>1</v>
      </c>
      <c r="D25" s="212">
        <f t="shared" si="5"/>
        <v>0</v>
      </c>
      <c r="E25" s="212">
        <f t="shared" ref="E25:F25" si="6">SUM(E19,E21,E23)</f>
        <v>0</v>
      </c>
      <c r="F25" s="212">
        <f t="shared" si="6"/>
        <v>1</v>
      </c>
      <c r="G25" s="212">
        <f t="shared" si="5"/>
        <v>1</v>
      </c>
      <c r="H25" s="212">
        <f t="shared" si="5"/>
        <v>1</v>
      </c>
      <c r="I25" s="212">
        <f t="shared" si="5"/>
        <v>1</v>
      </c>
      <c r="J25" s="212">
        <f t="shared" si="5"/>
        <v>1</v>
      </c>
      <c r="K25" s="213">
        <f t="shared" si="5"/>
        <v>18</v>
      </c>
      <c r="L25" s="338"/>
      <c r="M25" s="338"/>
      <c r="N25" s="29"/>
      <c r="O25" s="29"/>
      <c r="P25" s="29"/>
      <c r="Q25" s="29"/>
      <c r="R25" s="32"/>
      <c r="S25" s="32"/>
      <c r="T25" s="32"/>
      <c r="U25" s="32"/>
      <c r="V25" s="5"/>
      <c r="W25" s="5"/>
      <c r="X25" s="5"/>
      <c r="Y25" s="5"/>
      <c r="Z25" s="5"/>
      <c r="AA25" s="5"/>
      <c r="AB25" s="5"/>
    </row>
    <row r="26" spans="1:28" ht="15.75" thickBot="1" x14ac:dyDescent="0.3">
      <c r="A26" s="192" t="s">
        <v>33</v>
      </c>
      <c r="B26" s="193">
        <v>8</v>
      </c>
      <c r="C26" s="194">
        <f t="shared" ref="C26:K26" si="7">SUM(C20,C22,C24)</f>
        <v>1</v>
      </c>
      <c r="D26" s="195">
        <f t="shared" si="7"/>
        <v>0</v>
      </c>
      <c r="E26" s="195">
        <f t="shared" ref="E26:F26" si="8">SUM(E20,E22,E24)</f>
        <v>0</v>
      </c>
      <c r="F26" s="195">
        <f t="shared" si="8"/>
        <v>1</v>
      </c>
      <c r="G26" s="195">
        <f t="shared" si="7"/>
        <v>1</v>
      </c>
      <c r="H26" s="195">
        <f t="shared" si="7"/>
        <v>1</v>
      </c>
      <c r="I26" s="195">
        <f t="shared" si="7"/>
        <v>1</v>
      </c>
      <c r="J26" s="195">
        <f t="shared" si="7"/>
        <v>1</v>
      </c>
      <c r="K26" s="196">
        <f t="shared" si="7"/>
        <v>18</v>
      </c>
      <c r="L26" s="338"/>
      <c r="M26" s="338"/>
      <c r="N26" s="199"/>
      <c r="O26" s="199"/>
      <c r="P26" s="199"/>
      <c r="Q26" s="199"/>
      <c r="R26" s="199"/>
      <c r="S26" s="199"/>
      <c r="T26" s="5"/>
      <c r="U26" s="5"/>
      <c r="V26" s="5"/>
      <c r="W26" s="5"/>
      <c r="X26" s="5"/>
      <c r="Y26" s="5"/>
      <c r="Z26" s="5"/>
      <c r="AA26" s="5"/>
      <c r="AB26" s="5"/>
    </row>
  </sheetData>
  <sheetProtection password="C476" sheet="1" objects="1" scenarios="1"/>
  <mergeCells count="27">
    <mergeCell ref="A1:B1"/>
    <mergeCell ref="C1:S1"/>
    <mergeCell ref="A2:A4"/>
    <mergeCell ref="C3:C4"/>
    <mergeCell ref="D3:D4"/>
    <mergeCell ref="J3:K3"/>
    <mergeCell ref="L3:L4"/>
    <mergeCell ref="M3:N3"/>
    <mergeCell ref="B2:B4"/>
    <mergeCell ref="G3:I3"/>
    <mergeCell ref="O3:P3"/>
    <mergeCell ref="Q3:S3"/>
    <mergeCell ref="C2:S2"/>
    <mergeCell ref="E3:E4"/>
    <mergeCell ref="F3:F4"/>
    <mergeCell ref="P20:S20"/>
    <mergeCell ref="O17:S17"/>
    <mergeCell ref="P18:S19"/>
    <mergeCell ref="A15:A17"/>
    <mergeCell ref="B15:B17"/>
    <mergeCell ref="C16:C17"/>
    <mergeCell ref="D16:D17"/>
    <mergeCell ref="M16:M17"/>
    <mergeCell ref="E16:E17"/>
    <mergeCell ref="F16:J16"/>
    <mergeCell ref="K16:K17"/>
    <mergeCell ref="C15:K15"/>
  </mergeCells>
  <pageMargins left="0.7" right="0.7" top="0.75" bottom="0.75" header="0.3" footer="0.3"/>
  <pageSetup paperSize="9" scale="67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19"/>
  <sheetViews>
    <sheetView workbookViewId="0">
      <selection activeCell="N18" sqref="N18"/>
    </sheetView>
  </sheetViews>
  <sheetFormatPr defaultRowHeight="15" x14ac:dyDescent="0.25"/>
  <cols>
    <col min="1" max="1" width="4.7109375" customWidth="1"/>
    <col min="2" max="2" width="27.28515625" customWidth="1"/>
    <col min="7" max="7" width="11.42578125" customWidth="1"/>
    <col min="8" max="8" width="12.5703125" customWidth="1"/>
    <col min="9" max="9" width="10.140625" customWidth="1"/>
    <col min="10" max="10" width="17.28515625" customWidth="1"/>
    <col min="11" max="11" width="14.5703125" customWidth="1"/>
    <col min="12" max="12" width="11.42578125" customWidth="1"/>
  </cols>
  <sheetData>
    <row r="1" spans="1:12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.75" thickBo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5.75" thickBot="1" x14ac:dyDescent="0.3">
      <c r="A5" s="595" t="s">
        <v>219</v>
      </c>
      <c r="B5" s="596"/>
      <c r="C5" s="597"/>
      <c r="D5" s="596"/>
      <c r="E5" s="596"/>
      <c r="F5" s="596"/>
      <c r="G5" s="596"/>
      <c r="H5" s="596"/>
      <c r="I5" s="596"/>
      <c r="J5" s="596"/>
      <c r="K5" s="596"/>
      <c r="L5" s="598"/>
    </row>
    <row r="6" spans="1:12" x14ac:dyDescent="0.25">
      <c r="A6" s="599" t="s">
        <v>182</v>
      </c>
      <c r="B6" s="143" t="s">
        <v>183</v>
      </c>
      <c r="C6" s="602" t="s">
        <v>184</v>
      </c>
      <c r="D6" s="605" t="s">
        <v>184</v>
      </c>
      <c r="E6" s="606"/>
      <c r="F6" s="607"/>
      <c r="G6" s="608" t="s">
        <v>185</v>
      </c>
      <c r="H6" s="611" t="s">
        <v>186</v>
      </c>
      <c r="I6" s="608" t="s">
        <v>187</v>
      </c>
      <c r="J6" s="614"/>
      <c r="K6" s="615"/>
      <c r="L6" s="616" t="s">
        <v>188</v>
      </c>
    </row>
    <row r="7" spans="1:12" x14ac:dyDescent="0.25">
      <c r="A7" s="600"/>
      <c r="B7" s="619" t="s">
        <v>167</v>
      </c>
      <c r="C7" s="603"/>
      <c r="D7" s="621" t="s">
        <v>189</v>
      </c>
      <c r="E7" s="623" t="s">
        <v>190</v>
      </c>
      <c r="F7" s="625" t="s">
        <v>191</v>
      </c>
      <c r="G7" s="609"/>
      <c r="H7" s="612"/>
      <c r="I7" s="627" t="s">
        <v>192</v>
      </c>
      <c r="J7" s="629" t="s">
        <v>193</v>
      </c>
      <c r="K7" s="630"/>
      <c r="L7" s="617"/>
    </row>
    <row r="8" spans="1:12" ht="75.75" thickBot="1" x14ac:dyDescent="0.3">
      <c r="A8" s="601"/>
      <c r="B8" s="620"/>
      <c r="C8" s="604"/>
      <c r="D8" s="622"/>
      <c r="E8" s="624"/>
      <c r="F8" s="626"/>
      <c r="G8" s="610"/>
      <c r="H8" s="613"/>
      <c r="I8" s="628"/>
      <c r="J8" s="144" t="s">
        <v>194</v>
      </c>
      <c r="K8" s="145" t="s">
        <v>195</v>
      </c>
      <c r="L8" s="618"/>
    </row>
    <row r="9" spans="1:12" ht="15.75" thickBot="1" x14ac:dyDescent="0.3">
      <c r="A9" s="126"/>
      <c r="B9" s="146" t="s">
        <v>238</v>
      </c>
      <c r="C9" s="339">
        <f>'мат-тех база'!C12</f>
        <v>1</v>
      </c>
      <c r="D9" s="340">
        <f>'мат-тех база'!C6</f>
        <v>1</v>
      </c>
      <c r="E9" s="341">
        <f>'мат-тех база'!C8</f>
        <v>0</v>
      </c>
      <c r="F9" s="342">
        <f>'мат-тех база'!C10</f>
        <v>0</v>
      </c>
      <c r="G9" s="343">
        <f>'мат-тех база'!E12</f>
        <v>0</v>
      </c>
      <c r="H9" s="344">
        <f>'мат-тех база'!F12</f>
        <v>0</v>
      </c>
      <c r="I9" s="343">
        <f>штат!C16</f>
        <v>39</v>
      </c>
      <c r="J9" s="341">
        <f>'пед. кадры'!C15</f>
        <v>25</v>
      </c>
      <c r="K9" s="344">
        <f>штат!C26</f>
        <v>1</v>
      </c>
      <c r="L9" s="339">
        <f>'конт. свод'!C14</f>
        <v>569</v>
      </c>
    </row>
    <row r="10" spans="1:12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18.75" x14ac:dyDescent="0.25">
      <c r="A13" s="28"/>
      <c r="B13" s="631" t="s">
        <v>196</v>
      </c>
      <c r="C13" s="631"/>
      <c r="D13" s="631"/>
      <c r="E13" s="631"/>
      <c r="F13" s="631"/>
      <c r="G13" s="631"/>
      <c r="H13" s="631"/>
      <c r="I13" s="631"/>
      <c r="J13" s="631"/>
      <c r="K13" s="631"/>
      <c r="L13" s="631"/>
    </row>
    <row r="14" spans="1:12" x14ac:dyDescent="0.25">
      <c r="A14" s="2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</row>
    <row r="15" spans="1:12" ht="15" customHeight="1" x14ac:dyDescent="0.25">
      <c r="A15" s="594" t="s">
        <v>197</v>
      </c>
      <c r="B15" s="594"/>
      <c r="C15" s="594"/>
      <c r="D15" s="594"/>
      <c r="E15" s="594"/>
      <c r="F15" s="594"/>
      <c r="G15" s="594"/>
      <c r="H15" s="594"/>
      <c r="I15" s="594"/>
      <c r="J15" s="594"/>
      <c r="K15" s="594"/>
      <c r="L15" s="594"/>
    </row>
    <row r="16" spans="1:12" x14ac:dyDescent="0.25">
      <c r="A16" s="594"/>
      <c r="B16" s="594"/>
      <c r="C16" s="594"/>
      <c r="D16" s="594"/>
      <c r="E16" s="594"/>
      <c r="F16" s="594"/>
      <c r="G16" s="594"/>
      <c r="H16" s="594"/>
      <c r="I16" s="594"/>
      <c r="J16" s="594"/>
      <c r="K16" s="594"/>
      <c r="L16" s="594"/>
    </row>
    <row r="17" spans="1:12" x14ac:dyDescent="0.25">
      <c r="A17" s="594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</row>
    <row r="18" spans="1:12" x14ac:dyDescent="0.25">
      <c r="A18" s="594"/>
      <c r="B18" s="594"/>
      <c r="C18" s="594"/>
      <c r="D18" s="594"/>
      <c r="E18" s="594"/>
      <c r="F18" s="594"/>
      <c r="G18" s="594"/>
      <c r="H18" s="594"/>
      <c r="I18" s="594"/>
      <c r="J18" s="594"/>
      <c r="K18" s="594"/>
      <c r="L18" s="594"/>
    </row>
    <row r="19" spans="1:12" x14ac:dyDescent="0.25">
      <c r="A19" s="594"/>
      <c r="B19" s="594"/>
      <c r="C19" s="594"/>
      <c r="D19" s="594"/>
      <c r="E19" s="594"/>
      <c r="F19" s="594"/>
      <c r="G19" s="594"/>
      <c r="H19" s="594"/>
      <c r="I19" s="594"/>
      <c r="J19" s="594"/>
      <c r="K19" s="594"/>
      <c r="L19" s="594"/>
    </row>
  </sheetData>
  <sheetProtection password="C476" sheet="1" objects="1" scenarios="1"/>
  <mergeCells count="16">
    <mergeCell ref="A15:L19"/>
    <mergeCell ref="A5:L5"/>
    <mergeCell ref="A6:A8"/>
    <mergeCell ref="C6:C8"/>
    <mergeCell ref="D6:F6"/>
    <mergeCell ref="G6:G8"/>
    <mergeCell ref="H6:H8"/>
    <mergeCell ref="I6:K6"/>
    <mergeCell ref="L6:L8"/>
    <mergeCell ref="B7:B8"/>
    <mergeCell ref="D7:D8"/>
    <mergeCell ref="E7:E8"/>
    <mergeCell ref="F7:F8"/>
    <mergeCell ref="I7:I8"/>
    <mergeCell ref="J7:K7"/>
    <mergeCell ref="B13:L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8" sqref="H18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E354"/>
  <sheetViews>
    <sheetView view="pageBreakPreview" zoomScale="85" zoomScaleNormal="100" zoomScaleSheetLayoutView="85" workbookViewId="0">
      <pane ySplit="6" topLeftCell="A223" activePane="bottomLeft" state="frozen"/>
      <selection pane="bottomLeft" activeCell="Q259" sqref="Q259"/>
    </sheetView>
  </sheetViews>
  <sheetFormatPr defaultRowHeight="15" x14ac:dyDescent="0.25"/>
  <cols>
    <col min="1" max="1" width="27" customWidth="1"/>
    <col min="2" max="2" width="2.85546875" customWidth="1"/>
    <col min="4" max="4" width="9.140625" style="28"/>
    <col min="6" max="6" width="9.140625" style="28"/>
    <col min="12" max="12" width="10.28515625" style="28" customWidth="1"/>
    <col min="16" max="16" width="9.140625" style="28"/>
    <col min="17" max="17" width="9.85546875" customWidth="1"/>
  </cols>
  <sheetData>
    <row r="1" spans="1:17" ht="19.5" thickBot="1" x14ac:dyDescent="0.35">
      <c r="A1" s="427" t="s">
        <v>47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9"/>
    </row>
    <row r="2" spans="1:17" ht="15" customHeight="1" x14ac:dyDescent="0.25">
      <c r="A2" s="424" t="s">
        <v>0</v>
      </c>
      <c r="B2" s="421" t="s">
        <v>1</v>
      </c>
      <c r="C2" s="430" t="s">
        <v>217</v>
      </c>
      <c r="D2" s="414" t="s">
        <v>206</v>
      </c>
      <c r="E2" s="433" t="s">
        <v>205</v>
      </c>
      <c r="F2" s="441" t="s">
        <v>41</v>
      </c>
      <c r="G2" s="442"/>
      <c r="H2" s="442"/>
      <c r="I2" s="442"/>
      <c r="J2" s="442"/>
      <c r="K2" s="443"/>
      <c r="L2" s="441" t="s">
        <v>211</v>
      </c>
      <c r="M2" s="442"/>
      <c r="N2" s="442"/>
      <c r="O2" s="442"/>
      <c r="P2" s="442"/>
      <c r="Q2" s="443"/>
    </row>
    <row r="3" spans="1:17" ht="12.75" customHeight="1" thickBot="1" x14ac:dyDescent="0.3">
      <c r="A3" s="425"/>
      <c r="B3" s="422"/>
      <c r="C3" s="431"/>
      <c r="D3" s="415"/>
      <c r="E3" s="434"/>
      <c r="F3" s="444"/>
      <c r="G3" s="445"/>
      <c r="H3" s="445"/>
      <c r="I3" s="445"/>
      <c r="J3" s="445"/>
      <c r="K3" s="446"/>
      <c r="L3" s="444"/>
      <c r="M3" s="445"/>
      <c r="N3" s="445"/>
      <c r="O3" s="445"/>
      <c r="P3" s="445"/>
      <c r="Q3" s="446"/>
    </row>
    <row r="4" spans="1:17" ht="33.75" customHeight="1" x14ac:dyDescent="0.25">
      <c r="A4" s="425"/>
      <c r="B4" s="422"/>
      <c r="C4" s="431"/>
      <c r="D4" s="415"/>
      <c r="E4" s="434"/>
      <c r="F4" s="419" t="s">
        <v>199</v>
      </c>
      <c r="G4" s="415" t="s">
        <v>82</v>
      </c>
      <c r="H4" s="436" t="s">
        <v>44</v>
      </c>
      <c r="I4" s="438" t="s">
        <v>48</v>
      </c>
      <c r="J4" s="439"/>
      <c r="K4" s="440"/>
      <c r="L4" s="447" t="s">
        <v>201</v>
      </c>
      <c r="M4" s="415" t="s">
        <v>43</v>
      </c>
      <c r="N4" s="436" t="s">
        <v>44</v>
      </c>
      <c r="O4" s="438" t="s">
        <v>48</v>
      </c>
      <c r="P4" s="439"/>
      <c r="Q4" s="440"/>
    </row>
    <row r="5" spans="1:17" ht="83.25" customHeight="1" thickBot="1" x14ac:dyDescent="0.3">
      <c r="A5" s="426"/>
      <c r="B5" s="423"/>
      <c r="C5" s="432"/>
      <c r="D5" s="416"/>
      <c r="E5" s="435"/>
      <c r="F5" s="420"/>
      <c r="G5" s="416"/>
      <c r="H5" s="437"/>
      <c r="I5" s="214" t="s">
        <v>16</v>
      </c>
      <c r="J5" s="215" t="s">
        <v>45</v>
      </c>
      <c r="K5" s="216" t="s">
        <v>46</v>
      </c>
      <c r="L5" s="448"/>
      <c r="M5" s="416"/>
      <c r="N5" s="437"/>
      <c r="O5" s="214" t="s">
        <v>16</v>
      </c>
      <c r="P5" s="215" t="s">
        <v>45</v>
      </c>
      <c r="Q5" s="216" t="s">
        <v>210</v>
      </c>
    </row>
    <row r="6" spans="1:17" ht="14.25" customHeight="1" thickBot="1" x14ac:dyDescent="0.3">
      <c r="A6" s="217" t="s">
        <v>27</v>
      </c>
      <c r="B6" s="218" t="s">
        <v>28</v>
      </c>
      <c r="C6" s="219">
        <v>1</v>
      </c>
      <c r="D6" s="220" t="s">
        <v>200</v>
      </c>
      <c r="E6" s="221">
        <v>2</v>
      </c>
      <c r="F6" s="222" t="s">
        <v>207</v>
      </c>
      <c r="G6" s="223">
        <v>3</v>
      </c>
      <c r="H6" s="221">
        <v>4</v>
      </c>
      <c r="I6" s="224">
        <v>5</v>
      </c>
      <c r="J6" s="223">
        <v>6</v>
      </c>
      <c r="K6" s="225">
        <v>7</v>
      </c>
      <c r="L6" s="222" t="s">
        <v>204</v>
      </c>
      <c r="M6" s="223">
        <v>8</v>
      </c>
      <c r="N6" s="223">
        <v>9</v>
      </c>
      <c r="O6" s="223">
        <v>10</v>
      </c>
      <c r="P6" s="221">
        <v>11</v>
      </c>
      <c r="Q6" s="226" t="s">
        <v>209</v>
      </c>
    </row>
    <row r="7" spans="1:17" s="28" customFormat="1" ht="14.25" customHeight="1" thickBot="1" x14ac:dyDescent="0.3">
      <c r="A7" s="227">
        <v>1</v>
      </c>
      <c r="B7" s="402" t="s">
        <v>38</v>
      </c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228"/>
      <c r="Q7" s="229">
        <f>IF(C14&gt;=1,1,IF(C14&lt;1,0))</f>
        <v>1</v>
      </c>
    </row>
    <row r="8" spans="1:17" x14ac:dyDescent="0.25">
      <c r="A8" s="230" t="s">
        <v>29</v>
      </c>
      <c r="B8" s="231">
        <v>1</v>
      </c>
      <c r="C8" s="232">
        <f>SUM(F8,L8)</f>
        <v>57</v>
      </c>
      <c r="D8" s="157">
        <v>6</v>
      </c>
      <c r="E8" s="158">
        <v>0</v>
      </c>
      <c r="F8" s="158">
        <v>24</v>
      </c>
      <c r="G8" s="158">
        <v>8</v>
      </c>
      <c r="H8" s="158">
        <v>0</v>
      </c>
      <c r="I8" s="158">
        <v>0</v>
      </c>
      <c r="J8" s="158">
        <v>0</v>
      </c>
      <c r="K8" s="158">
        <v>0</v>
      </c>
      <c r="L8" s="158">
        <v>33</v>
      </c>
      <c r="M8" s="158">
        <v>3</v>
      </c>
      <c r="N8" s="158">
        <v>0</v>
      </c>
      <c r="O8" s="158">
        <v>3</v>
      </c>
      <c r="P8" s="160">
        <v>0</v>
      </c>
      <c r="Q8" s="159">
        <v>1</v>
      </c>
    </row>
    <row r="9" spans="1:17" x14ac:dyDescent="0.25">
      <c r="A9" s="179" t="s">
        <v>34</v>
      </c>
      <c r="B9" s="180">
        <v>2</v>
      </c>
      <c r="C9" s="233">
        <f t="shared" ref="C9:C13" si="0">SUM(F9,L9)</f>
        <v>57</v>
      </c>
      <c r="D9" s="152">
        <v>6</v>
      </c>
      <c r="E9" s="35">
        <v>0</v>
      </c>
      <c r="F9" s="35">
        <v>24</v>
      </c>
      <c r="G9" s="35">
        <v>8</v>
      </c>
      <c r="H9" s="35">
        <v>0</v>
      </c>
      <c r="I9" s="35">
        <v>0</v>
      </c>
      <c r="J9" s="35">
        <v>0</v>
      </c>
      <c r="K9" s="35">
        <v>0</v>
      </c>
      <c r="L9" s="35">
        <v>33</v>
      </c>
      <c r="M9" s="35">
        <v>3</v>
      </c>
      <c r="N9" s="35">
        <v>0</v>
      </c>
      <c r="O9" s="35">
        <v>3</v>
      </c>
      <c r="P9" s="161">
        <v>0</v>
      </c>
      <c r="Q9" s="36">
        <v>1</v>
      </c>
    </row>
    <row r="10" spans="1:17" x14ac:dyDescent="0.25">
      <c r="A10" s="182" t="s">
        <v>30</v>
      </c>
      <c r="B10" s="183">
        <v>3</v>
      </c>
      <c r="C10" s="233">
        <f t="shared" si="0"/>
        <v>0</v>
      </c>
      <c r="D10" s="153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62">
        <v>0</v>
      </c>
      <c r="Q10" s="155">
        <v>0</v>
      </c>
    </row>
    <row r="11" spans="1:17" x14ac:dyDescent="0.25">
      <c r="A11" s="179" t="s">
        <v>34</v>
      </c>
      <c r="B11" s="180">
        <v>4</v>
      </c>
      <c r="C11" s="233">
        <f t="shared" si="0"/>
        <v>0</v>
      </c>
      <c r="D11" s="152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161">
        <v>0</v>
      </c>
      <c r="Q11" s="36">
        <v>0</v>
      </c>
    </row>
    <row r="12" spans="1:17" x14ac:dyDescent="0.25">
      <c r="A12" s="182" t="s">
        <v>31</v>
      </c>
      <c r="B12" s="183">
        <v>5</v>
      </c>
      <c r="C12" s="233">
        <f t="shared" si="0"/>
        <v>0</v>
      </c>
      <c r="D12" s="153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62">
        <v>0</v>
      </c>
      <c r="Q12" s="155">
        <v>0</v>
      </c>
    </row>
    <row r="13" spans="1:17" ht="15.75" thickBot="1" x14ac:dyDescent="0.3">
      <c r="A13" s="184" t="s">
        <v>34</v>
      </c>
      <c r="B13" s="185">
        <v>6</v>
      </c>
      <c r="C13" s="234">
        <f t="shared" si="0"/>
        <v>0</v>
      </c>
      <c r="D13" s="156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49">
        <v>0</v>
      </c>
      <c r="P13" s="163">
        <v>0</v>
      </c>
      <c r="Q13" s="150">
        <v>0</v>
      </c>
    </row>
    <row r="14" spans="1:17" x14ac:dyDescent="0.25">
      <c r="A14" s="187" t="s">
        <v>32</v>
      </c>
      <c r="B14" s="235">
        <v>7</v>
      </c>
      <c r="C14" s="236">
        <f t="shared" ref="C14:F15" si="1">SUM(C8,C10,C12)</f>
        <v>57</v>
      </c>
      <c r="D14" s="237">
        <f t="shared" ref="D14" si="2">SUM(D8,D10,D12)</f>
        <v>6</v>
      </c>
      <c r="E14" s="237">
        <f t="shared" si="1"/>
        <v>0</v>
      </c>
      <c r="F14" s="237">
        <f t="shared" si="1"/>
        <v>24</v>
      </c>
      <c r="G14" s="237">
        <f t="shared" ref="G14:Q14" si="3">SUM(G8,G10,G12)</f>
        <v>8</v>
      </c>
      <c r="H14" s="237">
        <f t="shared" si="3"/>
        <v>0</v>
      </c>
      <c r="I14" s="237">
        <f t="shared" si="3"/>
        <v>0</v>
      </c>
      <c r="J14" s="237">
        <f t="shared" si="3"/>
        <v>0</v>
      </c>
      <c r="K14" s="237">
        <f t="shared" si="3"/>
        <v>0</v>
      </c>
      <c r="L14" s="237">
        <f>SUM(L8,L10,L12)</f>
        <v>33</v>
      </c>
      <c r="M14" s="237">
        <f t="shared" si="3"/>
        <v>3</v>
      </c>
      <c r="N14" s="237">
        <f t="shared" si="3"/>
        <v>0</v>
      </c>
      <c r="O14" s="237">
        <f t="shared" si="3"/>
        <v>3</v>
      </c>
      <c r="P14" s="237">
        <f t="shared" ref="P14" si="4">SUM(P8,P10,P12)</f>
        <v>0</v>
      </c>
      <c r="Q14" s="238">
        <f t="shared" si="3"/>
        <v>1</v>
      </c>
    </row>
    <row r="15" spans="1:17" ht="15.75" thickBot="1" x14ac:dyDescent="0.3">
      <c r="A15" s="192" t="s">
        <v>33</v>
      </c>
      <c r="B15" s="239">
        <v>8</v>
      </c>
      <c r="C15" s="240">
        <f t="shared" si="1"/>
        <v>57</v>
      </c>
      <c r="D15" s="241">
        <f t="shared" ref="D15" si="5">SUM(D9,D11,D13)</f>
        <v>6</v>
      </c>
      <c r="E15" s="241">
        <f t="shared" si="1"/>
        <v>0</v>
      </c>
      <c r="F15" s="241">
        <f t="shared" si="1"/>
        <v>24</v>
      </c>
      <c r="G15" s="241">
        <f t="shared" ref="G15:Q15" si="6">SUM(G9,G11,G13)</f>
        <v>8</v>
      </c>
      <c r="H15" s="241">
        <f t="shared" si="6"/>
        <v>0</v>
      </c>
      <c r="I15" s="241">
        <f t="shared" si="6"/>
        <v>0</v>
      </c>
      <c r="J15" s="241">
        <f t="shared" si="6"/>
        <v>0</v>
      </c>
      <c r="K15" s="241">
        <f t="shared" si="6"/>
        <v>0</v>
      </c>
      <c r="L15" s="241">
        <f>SUM(L9,L11,L13)</f>
        <v>33</v>
      </c>
      <c r="M15" s="241">
        <f t="shared" si="6"/>
        <v>3</v>
      </c>
      <c r="N15" s="241">
        <f t="shared" si="6"/>
        <v>0</v>
      </c>
      <c r="O15" s="241">
        <f t="shared" si="6"/>
        <v>3</v>
      </c>
      <c r="P15" s="241">
        <f t="shared" ref="P15" si="7">SUM(P9,P11,P13)</f>
        <v>0</v>
      </c>
      <c r="Q15" s="242">
        <f t="shared" si="6"/>
        <v>1</v>
      </c>
    </row>
    <row r="16" spans="1:17" ht="15.75" thickBot="1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6.5" thickBot="1" x14ac:dyDescent="0.3">
      <c r="A17" s="227">
        <v>2</v>
      </c>
      <c r="B17" s="402" t="s">
        <v>49</v>
      </c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243"/>
      <c r="Q17" s="244">
        <f>IF(C24&gt;=1,1,IF(C24&lt;1,0))</f>
        <v>1</v>
      </c>
    </row>
    <row r="18" spans="1:17" x14ac:dyDescent="0.25">
      <c r="A18" s="230" t="s">
        <v>29</v>
      </c>
      <c r="B18" s="231">
        <v>1</v>
      </c>
      <c r="C18" s="232">
        <f t="shared" ref="C18:C23" si="8">SUM(F18,L18)</f>
        <v>2</v>
      </c>
      <c r="D18" s="157">
        <v>0</v>
      </c>
      <c r="E18" s="158">
        <v>0</v>
      </c>
      <c r="F18" s="158">
        <v>2</v>
      </c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60">
        <v>0</v>
      </c>
      <c r="Q18" s="159">
        <v>0</v>
      </c>
    </row>
    <row r="19" spans="1:17" x14ac:dyDescent="0.25">
      <c r="A19" s="179" t="s">
        <v>34</v>
      </c>
      <c r="B19" s="180">
        <v>2</v>
      </c>
      <c r="C19" s="233">
        <f t="shared" si="8"/>
        <v>2</v>
      </c>
      <c r="D19" s="152">
        <v>0</v>
      </c>
      <c r="E19" s="35">
        <v>0</v>
      </c>
      <c r="F19" s="35">
        <v>2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161">
        <v>0</v>
      </c>
      <c r="Q19" s="36">
        <v>0</v>
      </c>
    </row>
    <row r="20" spans="1:17" x14ac:dyDescent="0.25">
      <c r="A20" s="182" t="s">
        <v>30</v>
      </c>
      <c r="B20" s="183">
        <v>3</v>
      </c>
      <c r="C20" s="233">
        <f t="shared" si="8"/>
        <v>0</v>
      </c>
      <c r="D20" s="153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4">
        <v>0</v>
      </c>
      <c r="P20" s="162">
        <v>0</v>
      </c>
      <c r="Q20" s="155">
        <v>0</v>
      </c>
    </row>
    <row r="21" spans="1:17" x14ac:dyDescent="0.25">
      <c r="A21" s="179" t="s">
        <v>34</v>
      </c>
      <c r="B21" s="180">
        <v>4</v>
      </c>
      <c r="C21" s="233">
        <f t="shared" si="8"/>
        <v>0</v>
      </c>
      <c r="D21" s="152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161">
        <v>0</v>
      </c>
      <c r="Q21" s="36">
        <v>0</v>
      </c>
    </row>
    <row r="22" spans="1:17" x14ac:dyDescent="0.25">
      <c r="A22" s="182" t="s">
        <v>31</v>
      </c>
      <c r="B22" s="183">
        <v>5</v>
      </c>
      <c r="C22" s="233">
        <f t="shared" si="8"/>
        <v>0</v>
      </c>
      <c r="D22" s="153"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62">
        <v>0</v>
      </c>
      <c r="Q22" s="155">
        <v>0</v>
      </c>
    </row>
    <row r="23" spans="1:17" ht="15.75" thickBot="1" x14ac:dyDescent="0.3">
      <c r="A23" s="184" t="s">
        <v>34</v>
      </c>
      <c r="B23" s="185">
        <v>6</v>
      </c>
      <c r="C23" s="234">
        <f t="shared" si="8"/>
        <v>0</v>
      </c>
      <c r="D23" s="156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63">
        <v>0</v>
      </c>
      <c r="Q23" s="150">
        <v>0</v>
      </c>
    </row>
    <row r="24" spans="1:17" x14ac:dyDescent="0.25">
      <c r="A24" s="187" t="s">
        <v>32</v>
      </c>
      <c r="B24" s="235">
        <v>7</v>
      </c>
      <c r="C24" s="236">
        <f t="shared" ref="C24:K25" si="9">SUM(C18,C20,C22)</f>
        <v>2</v>
      </c>
      <c r="D24" s="237">
        <f t="shared" si="9"/>
        <v>0</v>
      </c>
      <c r="E24" s="237">
        <f t="shared" si="9"/>
        <v>0</v>
      </c>
      <c r="F24" s="237">
        <f t="shared" si="9"/>
        <v>2</v>
      </c>
      <c r="G24" s="237">
        <f t="shared" si="9"/>
        <v>0</v>
      </c>
      <c r="H24" s="237">
        <f t="shared" si="9"/>
        <v>0</v>
      </c>
      <c r="I24" s="237">
        <f t="shared" si="9"/>
        <v>0</v>
      </c>
      <c r="J24" s="237">
        <f t="shared" si="9"/>
        <v>0</v>
      </c>
      <c r="K24" s="237">
        <f t="shared" si="9"/>
        <v>0</v>
      </c>
      <c r="L24" s="237">
        <f>SUM(L18,L20,L22)</f>
        <v>0</v>
      </c>
      <c r="M24" s="237">
        <f t="shared" ref="M24:Q24" si="10">SUM(M18,M20,M22)</f>
        <v>0</v>
      </c>
      <c r="N24" s="237">
        <f t="shared" si="10"/>
        <v>0</v>
      </c>
      <c r="O24" s="237">
        <f t="shared" si="10"/>
        <v>0</v>
      </c>
      <c r="P24" s="237">
        <f t="shared" si="10"/>
        <v>0</v>
      </c>
      <c r="Q24" s="238">
        <f t="shared" si="10"/>
        <v>0</v>
      </c>
    </row>
    <row r="25" spans="1:17" ht="15.75" thickBot="1" x14ac:dyDescent="0.3">
      <c r="A25" s="192" t="s">
        <v>33</v>
      </c>
      <c r="B25" s="239">
        <v>8</v>
      </c>
      <c r="C25" s="240">
        <f t="shared" ref="C25" si="11">SUM(C19,C21,C23)</f>
        <v>2</v>
      </c>
      <c r="D25" s="241">
        <f t="shared" si="9"/>
        <v>0</v>
      </c>
      <c r="E25" s="241">
        <f t="shared" si="9"/>
        <v>0</v>
      </c>
      <c r="F25" s="241">
        <f t="shared" si="9"/>
        <v>2</v>
      </c>
      <c r="G25" s="241">
        <f t="shared" si="9"/>
        <v>0</v>
      </c>
      <c r="H25" s="241">
        <f t="shared" si="9"/>
        <v>0</v>
      </c>
      <c r="I25" s="241">
        <f t="shared" si="9"/>
        <v>0</v>
      </c>
      <c r="J25" s="241">
        <f t="shared" si="9"/>
        <v>0</v>
      </c>
      <c r="K25" s="241">
        <f t="shared" si="9"/>
        <v>0</v>
      </c>
      <c r="L25" s="241">
        <f>SUM(L19,L21,L23)</f>
        <v>0</v>
      </c>
      <c r="M25" s="241">
        <f t="shared" ref="M25:Q25" si="12">SUM(M19,M21,M23)</f>
        <v>0</v>
      </c>
      <c r="N25" s="241">
        <f t="shared" si="12"/>
        <v>0</v>
      </c>
      <c r="O25" s="241">
        <f t="shared" si="12"/>
        <v>0</v>
      </c>
      <c r="P25" s="241">
        <f t="shared" si="12"/>
        <v>0</v>
      </c>
      <c r="Q25" s="242">
        <f t="shared" si="12"/>
        <v>0</v>
      </c>
    </row>
    <row r="26" spans="1:17" ht="15.75" thickBot="1" x14ac:dyDescent="0.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7" ht="16.5" thickBot="1" x14ac:dyDescent="0.3">
      <c r="A27" s="227">
        <v>3</v>
      </c>
      <c r="B27" s="402" t="s">
        <v>50</v>
      </c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243"/>
      <c r="Q27" s="244">
        <f>IF(C34&gt;=1,1,IF(C34&lt;1,0))</f>
        <v>1</v>
      </c>
    </row>
    <row r="28" spans="1:17" x14ac:dyDescent="0.25">
      <c r="A28" s="230" t="s">
        <v>29</v>
      </c>
      <c r="B28" s="231">
        <v>1</v>
      </c>
      <c r="C28" s="232">
        <f t="shared" ref="C28:C33" si="13">SUM(F28,L28)</f>
        <v>8</v>
      </c>
      <c r="D28" s="157">
        <v>1</v>
      </c>
      <c r="E28" s="158">
        <v>0</v>
      </c>
      <c r="F28" s="158">
        <v>2</v>
      </c>
      <c r="G28" s="158">
        <v>1</v>
      </c>
      <c r="H28" s="158">
        <v>0</v>
      </c>
      <c r="I28" s="158">
        <v>0</v>
      </c>
      <c r="J28" s="158">
        <v>0</v>
      </c>
      <c r="K28" s="158">
        <v>0</v>
      </c>
      <c r="L28" s="158">
        <v>6</v>
      </c>
      <c r="M28" s="158">
        <v>1</v>
      </c>
      <c r="N28" s="158">
        <v>0</v>
      </c>
      <c r="O28" s="158">
        <v>1</v>
      </c>
      <c r="P28" s="160">
        <v>0</v>
      </c>
      <c r="Q28" s="159">
        <v>0</v>
      </c>
    </row>
    <row r="29" spans="1:17" x14ac:dyDescent="0.25">
      <c r="A29" s="179" t="s">
        <v>34</v>
      </c>
      <c r="B29" s="180">
        <v>2</v>
      </c>
      <c r="C29" s="233">
        <f t="shared" si="13"/>
        <v>8</v>
      </c>
      <c r="D29" s="152">
        <v>1</v>
      </c>
      <c r="E29" s="35">
        <v>0</v>
      </c>
      <c r="F29" s="35">
        <v>2</v>
      </c>
      <c r="G29" s="35">
        <v>1</v>
      </c>
      <c r="H29" s="35">
        <v>0</v>
      </c>
      <c r="I29" s="35">
        <v>0</v>
      </c>
      <c r="J29" s="35">
        <v>0</v>
      </c>
      <c r="K29" s="35">
        <v>0</v>
      </c>
      <c r="L29" s="35">
        <v>6</v>
      </c>
      <c r="M29" s="35">
        <v>1</v>
      </c>
      <c r="N29" s="35">
        <v>0</v>
      </c>
      <c r="O29" s="35">
        <v>1</v>
      </c>
      <c r="P29" s="161">
        <v>0</v>
      </c>
      <c r="Q29" s="36">
        <v>0</v>
      </c>
    </row>
    <row r="30" spans="1:17" x14ac:dyDescent="0.25">
      <c r="A30" s="182" t="s">
        <v>30</v>
      </c>
      <c r="B30" s="183">
        <v>3</v>
      </c>
      <c r="C30" s="233">
        <f t="shared" si="13"/>
        <v>0</v>
      </c>
      <c r="D30" s="153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62">
        <v>0</v>
      </c>
      <c r="Q30" s="155">
        <v>0</v>
      </c>
    </row>
    <row r="31" spans="1:17" x14ac:dyDescent="0.25">
      <c r="A31" s="179" t="s">
        <v>34</v>
      </c>
      <c r="B31" s="180">
        <v>4</v>
      </c>
      <c r="C31" s="233">
        <f t="shared" si="13"/>
        <v>0</v>
      </c>
      <c r="D31" s="152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161">
        <v>0</v>
      </c>
      <c r="Q31" s="36">
        <v>0</v>
      </c>
    </row>
    <row r="32" spans="1:17" x14ac:dyDescent="0.25">
      <c r="A32" s="182" t="s">
        <v>31</v>
      </c>
      <c r="B32" s="183">
        <v>5</v>
      </c>
      <c r="C32" s="233">
        <f t="shared" si="13"/>
        <v>0</v>
      </c>
      <c r="D32" s="153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62">
        <v>0</v>
      </c>
      <c r="Q32" s="155">
        <v>0</v>
      </c>
    </row>
    <row r="33" spans="1:17" ht="15.75" thickBot="1" x14ac:dyDescent="0.3">
      <c r="A33" s="184" t="s">
        <v>34</v>
      </c>
      <c r="B33" s="185">
        <v>6</v>
      </c>
      <c r="C33" s="234">
        <f t="shared" si="13"/>
        <v>0</v>
      </c>
      <c r="D33" s="156">
        <v>0</v>
      </c>
      <c r="E33" s="149">
        <v>0</v>
      </c>
      <c r="F33" s="149">
        <v>0</v>
      </c>
      <c r="G33" s="149">
        <v>0</v>
      </c>
      <c r="H33" s="149">
        <v>0</v>
      </c>
      <c r="I33" s="149">
        <v>0</v>
      </c>
      <c r="J33" s="149">
        <v>0</v>
      </c>
      <c r="K33" s="149">
        <v>0</v>
      </c>
      <c r="L33" s="149">
        <v>0</v>
      </c>
      <c r="M33" s="149">
        <v>0</v>
      </c>
      <c r="N33" s="149">
        <v>0</v>
      </c>
      <c r="O33" s="149">
        <v>0</v>
      </c>
      <c r="P33" s="163">
        <v>0</v>
      </c>
      <c r="Q33" s="150">
        <v>0</v>
      </c>
    </row>
    <row r="34" spans="1:17" x14ac:dyDescent="0.25">
      <c r="A34" s="187" t="s">
        <v>32</v>
      </c>
      <c r="B34" s="235">
        <v>7</v>
      </c>
      <c r="C34" s="236">
        <f t="shared" ref="C34:K35" si="14">SUM(C28,C30,C32)</f>
        <v>8</v>
      </c>
      <c r="D34" s="237">
        <f t="shared" si="14"/>
        <v>1</v>
      </c>
      <c r="E34" s="237">
        <f t="shared" si="14"/>
        <v>0</v>
      </c>
      <c r="F34" s="237">
        <f t="shared" si="14"/>
        <v>2</v>
      </c>
      <c r="G34" s="237">
        <f t="shared" si="14"/>
        <v>1</v>
      </c>
      <c r="H34" s="237">
        <f t="shared" si="14"/>
        <v>0</v>
      </c>
      <c r="I34" s="237">
        <f t="shared" si="14"/>
        <v>0</v>
      </c>
      <c r="J34" s="237">
        <f t="shared" si="14"/>
        <v>0</v>
      </c>
      <c r="K34" s="237">
        <f t="shared" si="14"/>
        <v>0</v>
      </c>
      <c r="L34" s="237">
        <f>SUM(L28,L30,L32)</f>
        <v>6</v>
      </c>
      <c r="M34" s="237">
        <f t="shared" ref="M34:Q34" si="15">SUM(M28,M30,M32)</f>
        <v>1</v>
      </c>
      <c r="N34" s="237">
        <f t="shared" si="15"/>
        <v>0</v>
      </c>
      <c r="O34" s="237">
        <f t="shared" si="15"/>
        <v>1</v>
      </c>
      <c r="P34" s="237">
        <f t="shared" si="15"/>
        <v>0</v>
      </c>
      <c r="Q34" s="238">
        <f t="shared" si="15"/>
        <v>0</v>
      </c>
    </row>
    <row r="35" spans="1:17" ht="15.75" thickBot="1" x14ac:dyDescent="0.3">
      <c r="A35" s="192" t="s">
        <v>33</v>
      </c>
      <c r="B35" s="239">
        <v>8</v>
      </c>
      <c r="C35" s="240">
        <f t="shared" ref="C35" si="16">SUM(C29,C31,C33)</f>
        <v>8</v>
      </c>
      <c r="D35" s="241">
        <f t="shared" si="14"/>
        <v>1</v>
      </c>
      <c r="E35" s="241">
        <f t="shared" si="14"/>
        <v>0</v>
      </c>
      <c r="F35" s="241">
        <f t="shared" si="14"/>
        <v>2</v>
      </c>
      <c r="G35" s="241">
        <f t="shared" si="14"/>
        <v>1</v>
      </c>
      <c r="H35" s="241">
        <f t="shared" si="14"/>
        <v>0</v>
      </c>
      <c r="I35" s="241">
        <f t="shared" si="14"/>
        <v>0</v>
      </c>
      <c r="J35" s="241">
        <f t="shared" si="14"/>
        <v>0</v>
      </c>
      <c r="K35" s="241">
        <f t="shared" si="14"/>
        <v>0</v>
      </c>
      <c r="L35" s="241">
        <f>SUM(L29,L31,L33)</f>
        <v>6</v>
      </c>
      <c r="M35" s="241">
        <f t="shared" ref="M35:Q35" si="17">SUM(M29,M31,M33)</f>
        <v>1</v>
      </c>
      <c r="N35" s="241">
        <f t="shared" si="17"/>
        <v>0</v>
      </c>
      <c r="O35" s="241">
        <f t="shared" si="17"/>
        <v>1</v>
      </c>
      <c r="P35" s="241">
        <f t="shared" si="17"/>
        <v>0</v>
      </c>
      <c r="Q35" s="242">
        <f t="shared" si="17"/>
        <v>0</v>
      </c>
    </row>
    <row r="36" spans="1:17" ht="15.75" thickBot="1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16.5" thickBot="1" x14ac:dyDescent="0.3">
      <c r="A37" s="227">
        <v>4</v>
      </c>
      <c r="B37" s="402" t="s">
        <v>51</v>
      </c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243"/>
      <c r="Q37" s="244">
        <f>IF(C44&gt;=1,1,IF(C44&lt;1,0))</f>
        <v>0</v>
      </c>
    </row>
    <row r="38" spans="1:17" x14ac:dyDescent="0.25">
      <c r="A38" s="230" t="s">
        <v>29</v>
      </c>
      <c r="B38" s="231">
        <v>1</v>
      </c>
      <c r="C38" s="232">
        <f t="shared" ref="C38:C43" si="18">SUM(F38,L38)</f>
        <v>0</v>
      </c>
      <c r="D38" s="157">
        <v>0</v>
      </c>
      <c r="E38" s="158">
        <v>0</v>
      </c>
      <c r="F38" s="158">
        <v>0</v>
      </c>
      <c r="G38" s="158">
        <v>0</v>
      </c>
      <c r="H38" s="158">
        <v>0</v>
      </c>
      <c r="I38" s="158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60">
        <v>0</v>
      </c>
      <c r="Q38" s="159">
        <v>0</v>
      </c>
    </row>
    <row r="39" spans="1:17" x14ac:dyDescent="0.25">
      <c r="A39" s="179" t="s">
        <v>34</v>
      </c>
      <c r="B39" s="180">
        <v>2</v>
      </c>
      <c r="C39" s="233">
        <f t="shared" si="18"/>
        <v>0</v>
      </c>
      <c r="D39" s="152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161">
        <v>0</v>
      </c>
      <c r="Q39" s="36">
        <v>0</v>
      </c>
    </row>
    <row r="40" spans="1:17" x14ac:dyDescent="0.25">
      <c r="A40" s="182" t="s">
        <v>30</v>
      </c>
      <c r="B40" s="183">
        <v>3</v>
      </c>
      <c r="C40" s="233">
        <f t="shared" si="18"/>
        <v>0</v>
      </c>
      <c r="D40" s="153">
        <v>0</v>
      </c>
      <c r="E40" s="154">
        <v>0</v>
      </c>
      <c r="F40" s="154">
        <v>0</v>
      </c>
      <c r="G40" s="154">
        <v>0</v>
      </c>
      <c r="H40" s="154">
        <v>0</v>
      </c>
      <c r="I40" s="154">
        <v>0</v>
      </c>
      <c r="J40" s="154">
        <v>0</v>
      </c>
      <c r="K40" s="154">
        <v>0</v>
      </c>
      <c r="L40" s="154">
        <v>0</v>
      </c>
      <c r="M40" s="154">
        <v>0</v>
      </c>
      <c r="N40" s="154">
        <v>0</v>
      </c>
      <c r="O40" s="154">
        <v>0</v>
      </c>
      <c r="P40" s="162">
        <v>0</v>
      </c>
      <c r="Q40" s="155">
        <v>0</v>
      </c>
    </row>
    <row r="41" spans="1:17" x14ac:dyDescent="0.25">
      <c r="A41" s="179" t="s">
        <v>34</v>
      </c>
      <c r="B41" s="180">
        <v>4</v>
      </c>
      <c r="C41" s="233">
        <f t="shared" si="18"/>
        <v>0</v>
      </c>
      <c r="D41" s="152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161">
        <v>0</v>
      </c>
      <c r="Q41" s="36">
        <v>0</v>
      </c>
    </row>
    <row r="42" spans="1:17" x14ac:dyDescent="0.25">
      <c r="A42" s="182" t="s">
        <v>31</v>
      </c>
      <c r="B42" s="183">
        <v>5</v>
      </c>
      <c r="C42" s="233">
        <f t="shared" si="18"/>
        <v>0</v>
      </c>
      <c r="D42" s="153">
        <v>0</v>
      </c>
      <c r="E42" s="154">
        <v>0</v>
      </c>
      <c r="F42" s="154">
        <v>0</v>
      </c>
      <c r="G42" s="154">
        <v>0</v>
      </c>
      <c r="H42" s="154">
        <v>0</v>
      </c>
      <c r="I42" s="154">
        <v>0</v>
      </c>
      <c r="J42" s="154">
        <v>0</v>
      </c>
      <c r="K42" s="154">
        <v>0</v>
      </c>
      <c r="L42" s="154">
        <v>0</v>
      </c>
      <c r="M42" s="154">
        <v>0</v>
      </c>
      <c r="N42" s="154">
        <v>0</v>
      </c>
      <c r="O42" s="154">
        <v>0</v>
      </c>
      <c r="P42" s="162">
        <v>0</v>
      </c>
      <c r="Q42" s="155">
        <v>0</v>
      </c>
    </row>
    <row r="43" spans="1:17" ht="15.75" thickBot="1" x14ac:dyDescent="0.3">
      <c r="A43" s="184" t="s">
        <v>34</v>
      </c>
      <c r="B43" s="185">
        <v>6</v>
      </c>
      <c r="C43" s="234">
        <f t="shared" si="18"/>
        <v>0</v>
      </c>
      <c r="D43" s="156">
        <v>0</v>
      </c>
      <c r="E43" s="149">
        <v>0</v>
      </c>
      <c r="F43" s="149">
        <v>0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63">
        <v>0</v>
      </c>
      <c r="Q43" s="150">
        <v>0</v>
      </c>
    </row>
    <row r="44" spans="1:17" x14ac:dyDescent="0.25">
      <c r="A44" s="187" t="s">
        <v>32</v>
      </c>
      <c r="B44" s="235">
        <v>7</v>
      </c>
      <c r="C44" s="236">
        <f t="shared" ref="C44:K45" si="19">SUM(C38,C40,C42)</f>
        <v>0</v>
      </c>
      <c r="D44" s="237">
        <f t="shared" si="19"/>
        <v>0</v>
      </c>
      <c r="E44" s="237">
        <f t="shared" si="19"/>
        <v>0</v>
      </c>
      <c r="F44" s="237">
        <f t="shared" si="19"/>
        <v>0</v>
      </c>
      <c r="G44" s="237">
        <f t="shared" si="19"/>
        <v>0</v>
      </c>
      <c r="H44" s="237">
        <f t="shared" si="19"/>
        <v>0</v>
      </c>
      <c r="I44" s="237">
        <f t="shared" si="19"/>
        <v>0</v>
      </c>
      <c r="J44" s="237">
        <f t="shared" si="19"/>
        <v>0</v>
      </c>
      <c r="K44" s="237">
        <f t="shared" si="19"/>
        <v>0</v>
      </c>
      <c r="L44" s="237">
        <f>SUM(L38,L40,L42)</f>
        <v>0</v>
      </c>
      <c r="M44" s="237">
        <f t="shared" ref="M44:Q44" si="20">SUM(M38,M40,M42)</f>
        <v>0</v>
      </c>
      <c r="N44" s="237">
        <f t="shared" si="20"/>
        <v>0</v>
      </c>
      <c r="O44" s="237">
        <f t="shared" si="20"/>
        <v>0</v>
      </c>
      <c r="P44" s="237">
        <f t="shared" si="20"/>
        <v>0</v>
      </c>
      <c r="Q44" s="238">
        <f t="shared" si="20"/>
        <v>0</v>
      </c>
    </row>
    <row r="45" spans="1:17" ht="15.75" thickBot="1" x14ac:dyDescent="0.3">
      <c r="A45" s="192" t="s">
        <v>33</v>
      </c>
      <c r="B45" s="239">
        <v>8</v>
      </c>
      <c r="C45" s="240">
        <f t="shared" ref="C45" si="21">SUM(C39,C41,C43)</f>
        <v>0</v>
      </c>
      <c r="D45" s="241">
        <f t="shared" si="19"/>
        <v>0</v>
      </c>
      <c r="E45" s="241">
        <f t="shared" si="19"/>
        <v>0</v>
      </c>
      <c r="F45" s="241">
        <f t="shared" si="19"/>
        <v>0</v>
      </c>
      <c r="G45" s="241">
        <f t="shared" si="19"/>
        <v>0</v>
      </c>
      <c r="H45" s="241">
        <f t="shared" si="19"/>
        <v>0</v>
      </c>
      <c r="I45" s="241">
        <f t="shared" si="19"/>
        <v>0</v>
      </c>
      <c r="J45" s="241">
        <f t="shared" si="19"/>
        <v>0</v>
      </c>
      <c r="K45" s="241">
        <f t="shared" si="19"/>
        <v>0</v>
      </c>
      <c r="L45" s="241">
        <f>SUM(L39,L41,L43)</f>
        <v>0</v>
      </c>
      <c r="M45" s="241">
        <f t="shared" ref="M45:Q45" si="22">SUM(M39,M41,M43)</f>
        <v>0</v>
      </c>
      <c r="N45" s="241">
        <f t="shared" si="22"/>
        <v>0</v>
      </c>
      <c r="O45" s="241">
        <f t="shared" si="22"/>
        <v>0</v>
      </c>
      <c r="P45" s="241">
        <f t="shared" si="22"/>
        <v>0</v>
      </c>
      <c r="Q45" s="242">
        <f t="shared" si="22"/>
        <v>0</v>
      </c>
    </row>
    <row r="46" spans="1:17" ht="15.75" thickBot="1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17" ht="16.5" thickBot="1" x14ac:dyDescent="0.3">
      <c r="A47" s="227">
        <v>5</v>
      </c>
      <c r="B47" s="402" t="s">
        <v>52</v>
      </c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243"/>
      <c r="Q47" s="244">
        <f>IF(C54&gt;=1,1,IF(C54&lt;1,0))</f>
        <v>0</v>
      </c>
    </row>
    <row r="48" spans="1:17" x14ac:dyDescent="0.25">
      <c r="A48" s="230" t="s">
        <v>29</v>
      </c>
      <c r="B48" s="231">
        <v>1</v>
      </c>
      <c r="C48" s="232">
        <f t="shared" ref="C48:C53" si="23">SUM(F48,L48)</f>
        <v>0</v>
      </c>
      <c r="D48" s="157">
        <v>0</v>
      </c>
      <c r="E48" s="158">
        <v>0</v>
      </c>
      <c r="F48" s="158">
        <v>0</v>
      </c>
      <c r="G48" s="158">
        <v>0</v>
      </c>
      <c r="H48" s="158">
        <v>0</v>
      </c>
      <c r="I48" s="158">
        <v>0</v>
      </c>
      <c r="J48" s="158">
        <v>0</v>
      </c>
      <c r="K48" s="158">
        <v>0</v>
      </c>
      <c r="L48" s="158">
        <v>0</v>
      </c>
      <c r="M48" s="158">
        <v>0</v>
      </c>
      <c r="N48" s="158">
        <v>0</v>
      </c>
      <c r="O48" s="158">
        <v>0</v>
      </c>
      <c r="P48" s="160">
        <v>0</v>
      </c>
      <c r="Q48" s="159">
        <v>0</v>
      </c>
    </row>
    <row r="49" spans="1:17" x14ac:dyDescent="0.25">
      <c r="A49" s="179" t="s">
        <v>34</v>
      </c>
      <c r="B49" s="180">
        <v>2</v>
      </c>
      <c r="C49" s="233">
        <f t="shared" si="23"/>
        <v>0</v>
      </c>
      <c r="D49" s="152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161">
        <v>0</v>
      </c>
      <c r="Q49" s="36">
        <v>0</v>
      </c>
    </row>
    <row r="50" spans="1:17" x14ac:dyDescent="0.25">
      <c r="A50" s="182" t="s">
        <v>30</v>
      </c>
      <c r="B50" s="183">
        <v>3</v>
      </c>
      <c r="C50" s="233">
        <f t="shared" si="23"/>
        <v>0</v>
      </c>
      <c r="D50" s="153">
        <v>0</v>
      </c>
      <c r="E50" s="154">
        <v>0</v>
      </c>
      <c r="F50" s="154">
        <v>0</v>
      </c>
      <c r="G50" s="154">
        <v>0</v>
      </c>
      <c r="H50" s="154">
        <v>0</v>
      </c>
      <c r="I50" s="154">
        <v>0</v>
      </c>
      <c r="J50" s="154">
        <v>0</v>
      </c>
      <c r="K50" s="154">
        <v>0</v>
      </c>
      <c r="L50" s="154">
        <v>0</v>
      </c>
      <c r="M50" s="154">
        <v>0</v>
      </c>
      <c r="N50" s="154">
        <v>0</v>
      </c>
      <c r="O50" s="154">
        <v>0</v>
      </c>
      <c r="P50" s="162">
        <v>0</v>
      </c>
      <c r="Q50" s="155">
        <v>0</v>
      </c>
    </row>
    <row r="51" spans="1:17" x14ac:dyDescent="0.25">
      <c r="A51" s="179" t="s">
        <v>34</v>
      </c>
      <c r="B51" s="180">
        <v>4</v>
      </c>
      <c r="C51" s="233">
        <f t="shared" si="23"/>
        <v>0</v>
      </c>
      <c r="D51" s="152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161">
        <v>0</v>
      </c>
      <c r="Q51" s="36">
        <v>0</v>
      </c>
    </row>
    <row r="52" spans="1:17" x14ac:dyDescent="0.25">
      <c r="A52" s="182" t="s">
        <v>31</v>
      </c>
      <c r="B52" s="183">
        <v>5</v>
      </c>
      <c r="C52" s="233">
        <f t="shared" si="23"/>
        <v>0</v>
      </c>
      <c r="D52" s="153">
        <v>0</v>
      </c>
      <c r="E52" s="154">
        <v>0</v>
      </c>
      <c r="F52" s="154">
        <v>0</v>
      </c>
      <c r="G52" s="154">
        <v>0</v>
      </c>
      <c r="H52" s="154">
        <v>0</v>
      </c>
      <c r="I52" s="154">
        <v>0</v>
      </c>
      <c r="J52" s="154">
        <v>0</v>
      </c>
      <c r="K52" s="154">
        <v>0</v>
      </c>
      <c r="L52" s="154">
        <v>0</v>
      </c>
      <c r="M52" s="154">
        <v>0</v>
      </c>
      <c r="N52" s="154">
        <v>0</v>
      </c>
      <c r="O52" s="154">
        <v>0</v>
      </c>
      <c r="P52" s="162">
        <v>0</v>
      </c>
      <c r="Q52" s="155">
        <v>0</v>
      </c>
    </row>
    <row r="53" spans="1:17" ht="15.75" thickBot="1" x14ac:dyDescent="0.3">
      <c r="A53" s="184" t="s">
        <v>34</v>
      </c>
      <c r="B53" s="185">
        <v>6</v>
      </c>
      <c r="C53" s="234">
        <f t="shared" si="23"/>
        <v>0</v>
      </c>
      <c r="D53" s="156">
        <v>0</v>
      </c>
      <c r="E53" s="149">
        <v>0</v>
      </c>
      <c r="F53" s="149">
        <v>0</v>
      </c>
      <c r="G53" s="149">
        <v>0</v>
      </c>
      <c r="H53" s="149">
        <v>0</v>
      </c>
      <c r="I53" s="149">
        <v>0</v>
      </c>
      <c r="J53" s="149">
        <v>0</v>
      </c>
      <c r="K53" s="149">
        <v>0</v>
      </c>
      <c r="L53" s="149">
        <v>0</v>
      </c>
      <c r="M53" s="149">
        <v>0</v>
      </c>
      <c r="N53" s="149">
        <v>0</v>
      </c>
      <c r="O53" s="149">
        <v>0</v>
      </c>
      <c r="P53" s="163">
        <v>0</v>
      </c>
      <c r="Q53" s="150">
        <v>0</v>
      </c>
    </row>
    <row r="54" spans="1:17" x14ac:dyDescent="0.25">
      <c r="A54" s="187" t="s">
        <v>32</v>
      </c>
      <c r="B54" s="235">
        <v>7</v>
      </c>
      <c r="C54" s="236">
        <f t="shared" ref="C54:K55" si="24">SUM(C48,C50,C52)</f>
        <v>0</v>
      </c>
      <c r="D54" s="237">
        <f t="shared" si="24"/>
        <v>0</v>
      </c>
      <c r="E54" s="237">
        <f t="shared" si="24"/>
        <v>0</v>
      </c>
      <c r="F54" s="237">
        <f t="shared" si="24"/>
        <v>0</v>
      </c>
      <c r="G54" s="237">
        <f t="shared" si="24"/>
        <v>0</v>
      </c>
      <c r="H54" s="237">
        <f t="shared" si="24"/>
        <v>0</v>
      </c>
      <c r="I54" s="237">
        <f t="shared" si="24"/>
        <v>0</v>
      </c>
      <c r="J54" s="237">
        <f t="shared" si="24"/>
        <v>0</v>
      </c>
      <c r="K54" s="237">
        <f t="shared" si="24"/>
        <v>0</v>
      </c>
      <c r="L54" s="237">
        <f>SUM(L48,L50,L52)</f>
        <v>0</v>
      </c>
      <c r="M54" s="237">
        <f t="shared" ref="M54:Q54" si="25">SUM(M48,M50,M52)</f>
        <v>0</v>
      </c>
      <c r="N54" s="237">
        <f t="shared" si="25"/>
        <v>0</v>
      </c>
      <c r="O54" s="237">
        <f t="shared" si="25"/>
        <v>0</v>
      </c>
      <c r="P54" s="237">
        <f t="shared" si="25"/>
        <v>0</v>
      </c>
      <c r="Q54" s="238">
        <f t="shared" si="25"/>
        <v>0</v>
      </c>
    </row>
    <row r="55" spans="1:17" ht="15.75" thickBot="1" x14ac:dyDescent="0.3">
      <c r="A55" s="192" t="s">
        <v>33</v>
      </c>
      <c r="B55" s="239">
        <v>8</v>
      </c>
      <c r="C55" s="240">
        <f t="shared" ref="C55" si="26">SUM(C49,C51,C53)</f>
        <v>0</v>
      </c>
      <c r="D55" s="241">
        <f t="shared" si="24"/>
        <v>0</v>
      </c>
      <c r="E55" s="241">
        <f t="shared" si="24"/>
        <v>0</v>
      </c>
      <c r="F55" s="241">
        <f t="shared" si="24"/>
        <v>0</v>
      </c>
      <c r="G55" s="241">
        <f t="shared" si="24"/>
        <v>0</v>
      </c>
      <c r="H55" s="241">
        <f t="shared" si="24"/>
        <v>0</v>
      </c>
      <c r="I55" s="241">
        <f t="shared" si="24"/>
        <v>0</v>
      </c>
      <c r="J55" s="241">
        <f t="shared" si="24"/>
        <v>0</v>
      </c>
      <c r="K55" s="241">
        <f t="shared" si="24"/>
        <v>0</v>
      </c>
      <c r="L55" s="241">
        <f>SUM(L49,L51,L53)</f>
        <v>0</v>
      </c>
      <c r="M55" s="241">
        <f t="shared" ref="M55:Q55" si="27">SUM(M49,M51,M53)</f>
        <v>0</v>
      </c>
      <c r="N55" s="241">
        <f t="shared" si="27"/>
        <v>0</v>
      </c>
      <c r="O55" s="241">
        <f t="shared" si="27"/>
        <v>0</v>
      </c>
      <c r="P55" s="241">
        <f t="shared" si="27"/>
        <v>0</v>
      </c>
      <c r="Q55" s="242">
        <f t="shared" si="27"/>
        <v>0</v>
      </c>
    </row>
    <row r="56" spans="1:17" ht="15.75" thickBot="1" x14ac:dyDescent="0.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17" ht="16.5" thickBot="1" x14ac:dyDescent="0.3">
      <c r="A57" s="227">
        <v>6</v>
      </c>
      <c r="B57" s="402" t="s">
        <v>53</v>
      </c>
      <c r="C57" s="402"/>
      <c r="D57" s="402"/>
      <c r="E57" s="402"/>
      <c r="F57" s="402"/>
      <c r="G57" s="402"/>
      <c r="H57" s="402"/>
      <c r="I57" s="402"/>
      <c r="J57" s="402"/>
      <c r="K57" s="402"/>
      <c r="L57" s="402"/>
      <c r="M57" s="402"/>
      <c r="N57" s="402"/>
      <c r="O57" s="402"/>
      <c r="P57" s="243"/>
      <c r="Q57" s="244">
        <f>IF(C64&gt;=1,1,IF(C64&lt;1,0))</f>
        <v>1</v>
      </c>
    </row>
    <row r="58" spans="1:17" x14ac:dyDescent="0.25">
      <c r="A58" s="230" t="s">
        <v>29</v>
      </c>
      <c r="B58" s="231">
        <v>1</v>
      </c>
      <c r="C58" s="232">
        <f t="shared" ref="C58:C63" si="28">SUM(F58,L58)</f>
        <v>31</v>
      </c>
      <c r="D58" s="157">
        <v>2</v>
      </c>
      <c r="E58" s="158">
        <v>0</v>
      </c>
      <c r="F58" s="158">
        <v>14</v>
      </c>
      <c r="G58" s="158">
        <v>4</v>
      </c>
      <c r="H58" s="158">
        <v>1</v>
      </c>
      <c r="I58" s="158">
        <v>0</v>
      </c>
      <c r="J58" s="158">
        <v>0</v>
      </c>
      <c r="K58" s="158">
        <v>0</v>
      </c>
      <c r="L58" s="158">
        <v>17</v>
      </c>
      <c r="M58" s="158">
        <v>3</v>
      </c>
      <c r="N58" s="158">
        <v>0</v>
      </c>
      <c r="O58" s="158">
        <v>2</v>
      </c>
      <c r="P58" s="160">
        <v>0</v>
      </c>
      <c r="Q58" s="159">
        <v>0</v>
      </c>
    </row>
    <row r="59" spans="1:17" x14ac:dyDescent="0.25">
      <c r="A59" s="179" t="s">
        <v>34</v>
      </c>
      <c r="B59" s="180">
        <v>2</v>
      </c>
      <c r="C59" s="233">
        <f t="shared" si="28"/>
        <v>31</v>
      </c>
      <c r="D59" s="152">
        <v>2</v>
      </c>
      <c r="E59" s="35">
        <v>0</v>
      </c>
      <c r="F59" s="35">
        <v>14</v>
      </c>
      <c r="G59" s="35">
        <v>4</v>
      </c>
      <c r="H59" s="35">
        <v>1</v>
      </c>
      <c r="I59" s="35">
        <v>0</v>
      </c>
      <c r="J59" s="35">
        <v>0</v>
      </c>
      <c r="K59" s="35">
        <v>0</v>
      </c>
      <c r="L59" s="35">
        <v>17</v>
      </c>
      <c r="M59" s="35">
        <v>3</v>
      </c>
      <c r="N59" s="35">
        <v>0</v>
      </c>
      <c r="O59" s="35">
        <v>2</v>
      </c>
      <c r="P59" s="161">
        <v>0</v>
      </c>
      <c r="Q59" s="36">
        <v>0</v>
      </c>
    </row>
    <row r="60" spans="1:17" x14ac:dyDescent="0.25">
      <c r="A60" s="182" t="s">
        <v>30</v>
      </c>
      <c r="B60" s="183">
        <v>3</v>
      </c>
      <c r="C60" s="233">
        <f t="shared" si="28"/>
        <v>0</v>
      </c>
      <c r="D60" s="153">
        <v>0</v>
      </c>
      <c r="E60" s="154">
        <v>0</v>
      </c>
      <c r="F60" s="154">
        <v>0</v>
      </c>
      <c r="G60" s="154">
        <v>0</v>
      </c>
      <c r="H60" s="154">
        <v>0</v>
      </c>
      <c r="I60" s="154">
        <v>0</v>
      </c>
      <c r="J60" s="154">
        <v>0</v>
      </c>
      <c r="K60" s="154">
        <v>0</v>
      </c>
      <c r="L60" s="154">
        <v>0</v>
      </c>
      <c r="M60" s="154">
        <v>0</v>
      </c>
      <c r="N60" s="154">
        <v>0</v>
      </c>
      <c r="O60" s="154">
        <v>0</v>
      </c>
      <c r="P60" s="162">
        <v>0</v>
      </c>
      <c r="Q60" s="155">
        <v>0</v>
      </c>
    </row>
    <row r="61" spans="1:17" x14ac:dyDescent="0.25">
      <c r="A61" s="179" t="s">
        <v>34</v>
      </c>
      <c r="B61" s="180">
        <v>4</v>
      </c>
      <c r="C61" s="233">
        <f t="shared" si="28"/>
        <v>0</v>
      </c>
      <c r="D61" s="152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161">
        <v>0</v>
      </c>
      <c r="Q61" s="36">
        <v>0</v>
      </c>
    </row>
    <row r="62" spans="1:17" x14ac:dyDescent="0.25">
      <c r="A62" s="182" t="s">
        <v>31</v>
      </c>
      <c r="B62" s="183">
        <v>5</v>
      </c>
      <c r="C62" s="233">
        <f t="shared" si="28"/>
        <v>0</v>
      </c>
      <c r="D62" s="153">
        <v>0</v>
      </c>
      <c r="E62" s="154">
        <v>0</v>
      </c>
      <c r="F62" s="154">
        <v>0</v>
      </c>
      <c r="G62" s="154">
        <v>0</v>
      </c>
      <c r="H62" s="154">
        <v>0</v>
      </c>
      <c r="I62" s="154">
        <v>0</v>
      </c>
      <c r="J62" s="154">
        <v>0</v>
      </c>
      <c r="K62" s="154">
        <v>0</v>
      </c>
      <c r="L62" s="154">
        <v>0</v>
      </c>
      <c r="M62" s="154">
        <v>0</v>
      </c>
      <c r="N62" s="154">
        <v>0</v>
      </c>
      <c r="O62" s="154">
        <v>0</v>
      </c>
      <c r="P62" s="162">
        <v>0</v>
      </c>
      <c r="Q62" s="155">
        <v>0</v>
      </c>
    </row>
    <row r="63" spans="1:17" ht="15.75" thickBot="1" x14ac:dyDescent="0.3">
      <c r="A63" s="184" t="s">
        <v>34</v>
      </c>
      <c r="B63" s="185">
        <v>6</v>
      </c>
      <c r="C63" s="234">
        <f t="shared" si="28"/>
        <v>0</v>
      </c>
      <c r="D63" s="156">
        <v>0</v>
      </c>
      <c r="E63" s="149">
        <v>0</v>
      </c>
      <c r="F63" s="149">
        <v>0</v>
      </c>
      <c r="G63" s="149">
        <v>0</v>
      </c>
      <c r="H63" s="149">
        <v>0</v>
      </c>
      <c r="I63" s="149">
        <v>0</v>
      </c>
      <c r="J63" s="149">
        <v>0</v>
      </c>
      <c r="K63" s="149">
        <v>0</v>
      </c>
      <c r="L63" s="149">
        <v>0</v>
      </c>
      <c r="M63" s="149">
        <v>0</v>
      </c>
      <c r="N63" s="149">
        <v>0</v>
      </c>
      <c r="O63" s="149">
        <v>0</v>
      </c>
      <c r="P63" s="163">
        <v>0</v>
      </c>
      <c r="Q63" s="150">
        <v>0</v>
      </c>
    </row>
    <row r="64" spans="1:17" x14ac:dyDescent="0.25">
      <c r="A64" s="187" t="s">
        <v>32</v>
      </c>
      <c r="B64" s="235">
        <v>7</v>
      </c>
      <c r="C64" s="236">
        <f t="shared" ref="C64:K65" si="29">SUM(C58,C60,C62)</f>
        <v>31</v>
      </c>
      <c r="D64" s="237">
        <f t="shared" si="29"/>
        <v>2</v>
      </c>
      <c r="E64" s="237">
        <f t="shared" si="29"/>
        <v>0</v>
      </c>
      <c r="F64" s="237">
        <f t="shared" si="29"/>
        <v>14</v>
      </c>
      <c r="G64" s="237">
        <f t="shared" si="29"/>
        <v>4</v>
      </c>
      <c r="H64" s="237">
        <f t="shared" si="29"/>
        <v>1</v>
      </c>
      <c r="I64" s="237">
        <f t="shared" si="29"/>
        <v>0</v>
      </c>
      <c r="J64" s="237">
        <f t="shared" si="29"/>
        <v>0</v>
      </c>
      <c r="K64" s="237">
        <f t="shared" si="29"/>
        <v>0</v>
      </c>
      <c r="L64" s="237">
        <f>SUM(L58,L60,L62)</f>
        <v>17</v>
      </c>
      <c r="M64" s="237">
        <f t="shared" ref="M64:Q64" si="30">SUM(M58,M60,M62)</f>
        <v>3</v>
      </c>
      <c r="N64" s="237">
        <f t="shared" si="30"/>
        <v>0</v>
      </c>
      <c r="O64" s="237">
        <f t="shared" si="30"/>
        <v>2</v>
      </c>
      <c r="P64" s="237">
        <f t="shared" si="30"/>
        <v>0</v>
      </c>
      <c r="Q64" s="238">
        <f t="shared" si="30"/>
        <v>0</v>
      </c>
    </row>
    <row r="65" spans="1:17" ht="15.75" thickBot="1" x14ac:dyDescent="0.3">
      <c r="A65" s="192" t="s">
        <v>33</v>
      </c>
      <c r="B65" s="239">
        <v>8</v>
      </c>
      <c r="C65" s="240">
        <f t="shared" ref="C65" si="31">SUM(C59,C61,C63)</f>
        <v>31</v>
      </c>
      <c r="D65" s="241">
        <f t="shared" si="29"/>
        <v>2</v>
      </c>
      <c r="E65" s="241">
        <f t="shared" si="29"/>
        <v>0</v>
      </c>
      <c r="F65" s="241">
        <f t="shared" si="29"/>
        <v>14</v>
      </c>
      <c r="G65" s="241">
        <f t="shared" si="29"/>
        <v>4</v>
      </c>
      <c r="H65" s="241">
        <f t="shared" si="29"/>
        <v>1</v>
      </c>
      <c r="I65" s="241">
        <f t="shared" si="29"/>
        <v>0</v>
      </c>
      <c r="J65" s="241">
        <f t="shared" si="29"/>
        <v>0</v>
      </c>
      <c r="K65" s="241">
        <f t="shared" si="29"/>
        <v>0</v>
      </c>
      <c r="L65" s="241">
        <f>SUM(L59,L61,L63)</f>
        <v>17</v>
      </c>
      <c r="M65" s="241">
        <f t="shared" ref="M65:Q65" si="32">SUM(M59,M61,M63)</f>
        <v>3</v>
      </c>
      <c r="N65" s="241">
        <f t="shared" si="32"/>
        <v>0</v>
      </c>
      <c r="O65" s="241">
        <f t="shared" si="32"/>
        <v>2</v>
      </c>
      <c r="P65" s="241">
        <f t="shared" si="32"/>
        <v>0</v>
      </c>
      <c r="Q65" s="242">
        <f t="shared" si="32"/>
        <v>0</v>
      </c>
    </row>
    <row r="66" spans="1:17" ht="15.75" thickBot="1" x14ac:dyDescent="0.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1:17" ht="16.5" thickBot="1" x14ac:dyDescent="0.3">
      <c r="A67" s="227">
        <v>7</v>
      </c>
      <c r="B67" s="402" t="s">
        <v>54</v>
      </c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243"/>
      <c r="Q67" s="244">
        <f>IF(C74&gt;=1,1,IF(C74&lt;1,0))</f>
        <v>0</v>
      </c>
    </row>
    <row r="68" spans="1:17" x14ac:dyDescent="0.25">
      <c r="A68" s="230" t="s">
        <v>29</v>
      </c>
      <c r="B68" s="231">
        <v>1</v>
      </c>
      <c r="C68" s="232">
        <f t="shared" ref="C68:C73" si="33">SUM(F68,L68)</f>
        <v>0</v>
      </c>
      <c r="D68" s="157">
        <v>0</v>
      </c>
      <c r="E68" s="158">
        <v>0</v>
      </c>
      <c r="F68" s="158">
        <v>0</v>
      </c>
      <c r="G68" s="158">
        <v>0</v>
      </c>
      <c r="H68" s="158">
        <v>0</v>
      </c>
      <c r="I68" s="158">
        <v>0</v>
      </c>
      <c r="J68" s="158">
        <v>0</v>
      </c>
      <c r="K68" s="158">
        <v>0</v>
      </c>
      <c r="L68" s="158">
        <v>0</v>
      </c>
      <c r="M68" s="158">
        <v>0</v>
      </c>
      <c r="N68" s="158">
        <v>0</v>
      </c>
      <c r="O68" s="158">
        <v>0</v>
      </c>
      <c r="P68" s="160">
        <v>0</v>
      </c>
      <c r="Q68" s="159">
        <v>0</v>
      </c>
    </row>
    <row r="69" spans="1:17" x14ac:dyDescent="0.25">
      <c r="A69" s="179" t="s">
        <v>34</v>
      </c>
      <c r="B69" s="180">
        <v>2</v>
      </c>
      <c r="C69" s="233">
        <f t="shared" si="33"/>
        <v>0</v>
      </c>
      <c r="D69" s="152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161">
        <v>0</v>
      </c>
      <c r="Q69" s="36">
        <v>0</v>
      </c>
    </row>
    <row r="70" spans="1:17" x14ac:dyDescent="0.25">
      <c r="A70" s="182" t="s">
        <v>30</v>
      </c>
      <c r="B70" s="183">
        <v>3</v>
      </c>
      <c r="C70" s="233">
        <f t="shared" si="33"/>
        <v>0</v>
      </c>
      <c r="D70" s="153">
        <v>0</v>
      </c>
      <c r="E70" s="154">
        <v>0</v>
      </c>
      <c r="F70" s="154">
        <v>0</v>
      </c>
      <c r="G70" s="154">
        <v>0</v>
      </c>
      <c r="H70" s="154">
        <v>0</v>
      </c>
      <c r="I70" s="154">
        <v>0</v>
      </c>
      <c r="J70" s="154">
        <v>0</v>
      </c>
      <c r="K70" s="154">
        <v>0</v>
      </c>
      <c r="L70" s="154">
        <v>0</v>
      </c>
      <c r="M70" s="154">
        <v>0</v>
      </c>
      <c r="N70" s="154">
        <v>0</v>
      </c>
      <c r="O70" s="154">
        <v>0</v>
      </c>
      <c r="P70" s="162">
        <v>0</v>
      </c>
      <c r="Q70" s="155">
        <v>0</v>
      </c>
    </row>
    <row r="71" spans="1:17" x14ac:dyDescent="0.25">
      <c r="A71" s="179" t="s">
        <v>34</v>
      </c>
      <c r="B71" s="180">
        <v>4</v>
      </c>
      <c r="C71" s="233">
        <f t="shared" si="33"/>
        <v>0</v>
      </c>
      <c r="D71" s="152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161">
        <v>0</v>
      </c>
      <c r="Q71" s="36">
        <v>0</v>
      </c>
    </row>
    <row r="72" spans="1:17" x14ac:dyDescent="0.25">
      <c r="A72" s="182" t="s">
        <v>31</v>
      </c>
      <c r="B72" s="183">
        <v>5</v>
      </c>
      <c r="C72" s="233">
        <f t="shared" si="33"/>
        <v>0</v>
      </c>
      <c r="D72" s="153">
        <v>0</v>
      </c>
      <c r="E72" s="154">
        <v>0</v>
      </c>
      <c r="F72" s="154">
        <v>0</v>
      </c>
      <c r="G72" s="154">
        <v>0</v>
      </c>
      <c r="H72" s="154">
        <v>0</v>
      </c>
      <c r="I72" s="154">
        <v>0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62">
        <v>0</v>
      </c>
      <c r="Q72" s="155">
        <v>0</v>
      </c>
    </row>
    <row r="73" spans="1:17" ht="15.75" thickBot="1" x14ac:dyDescent="0.3">
      <c r="A73" s="184" t="s">
        <v>34</v>
      </c>
      <c r="B73" s="185">
        <v>6</v>
      </c>
      <c r="C73" s="234">
        <f t="shared" si="33"/>
        <v>0</v>
      </c>
      <c r="D73" s="156">
        <v>0</v>
      </c>
      <c r="E73" s="149">
        <v>0</v>
      </c>
      <c r="F73" s="149">
        <v>0</v>
      </c>
      <c r="G73" s="149">
        <v>0</v>
      </c>
      <c r="H73" s="149">
        <v>0</v>
      </c>
      <c r="I73" s="149">
        <v>0</v>
      </c>
      <c r="J73" s="149">
        <v>0</v>
      </c>
      <c r="K73" s="149">
        <v>0</v>
      </c>
      <c r="L73" s="149">
        <v>0</v>
      </c>
      <c r="M73" s="149">
        <v>0</v>
      </c>
      <c r="N73" s="149">
        <v>0</v>
      </c>
      <c r="O73" s="149">
        <v>0</v>
      </c>
      <c r="P73" s="163">
        <v>0</v>
      </c>
      <c r="Q73" s="150">
        <v>0</v>
      </c>
    </row>
    <row r="74" spans="1:17" x14ac:dyDescent="0.25">
      <c r="A74" s="187" t="s">
        <v>32</v>
      </c>
      <c r="B74" s="235">
        <v>7</v>
      </c>
      <c r="C74" s="236">
        <f t="shared" ref="C74:K75" si="34">SUM(C68,C70,C72)</f>
        <v>0</v>
      </c>
      <c r="D74" s="237">
        <f t="shared" si="34"/>
        <v>0</v>
      </c>
      <c r="E74" s="237">
        <f t="shared" si="34"/>
        <v>0</v>
      </c>
      <c r="F74" s="237">
        <f t="shared" si="34"/>
        <v>0</v>
      </c>
      <c r="G74" s="237">
        <f t="shared" si="34"/>
        <v>0</v>
      </c>
      <c r="H74" s="237">
        <f t="shared" si="34"/>
        <v>0</v>
      </c>
      <c r="I74" s="237">
        <f t="shared" si="34"/>
        <v>0</v>
      </c>
      <c r="J74" s="237">
        <f t="shared" si="34"/>
        <v>0</v>
      </c>
      <c r="K74" s="237">
        <f t="shared" si="34"/>
        <v>0</v>
      </c>
      <c r="L74" s="237">
        <f>SUM(L68,L70,L72)</f>
        <v>0</v>
      </c>
      <c r="M74" s="237">
        <f t="shared" ref="M74:Q74" si="35">SUM(M68,M70,M72)</f>
        <v>0</v>
      </c>
      <c r="N74" s="237">
        <f t="shared" si="35"/>
        <v>0</v>
      </c>
      <c r="O74" s="237">
        <f t="shared" si="35"/>
        <v>0</v>
      </c>
      <c r="P74" s="237">
        <f t="shared" si="35"/>
        <v>0</v>
      </c>
      <c r="Q74" s="238">
        <f t="shared" si="35"/>
        <v>0</v>
      </c>
    </row>
    <row r="75" spans="1:17" ht="15.75" thickBot="1" x14ac:dyDescent="0.3">
      <c r="A75" s="192" t="s">
        <v>33</v>
      </c>
      <c r="B75" s="239">
        <v>8</v>
      </c>
      <c r="C75" s="240">
        <f t="shared" ref="C75" si="36">SUM(C69,C71,C73)</f>
        <v>0</v>
      </c>
      <c r="D75" s="241">
        <f t="shared" si="34"/>
        <v>0</v>
      </c>
      <c r="E75" s="241">
        <f t="shared" si="34"/>
        <v>0</v>
      </c>
      <c r="F75" s="241">
        <f t="shared" si="34"/>
        <v>0</v>
      </c>
      <c r="G75" s="241">
        <f t="shared" si="34"/>
        <v>0</v>
      </c>
      <c r="H75" s="241">
        <f t="shared" si="34"/>
        <v>0</v>
      </c>
      <c r="I75" s="241">
        <f t="shared" si="34"/>
        <v>0</v>
      </c>
      <c r="J75" s="241">
        <f t="shared" si="34"/>
        <v>0</v>
      </c>
      <c r="K75" s="241">
        <f t="shared" si="34"/>
        <v>0</v>
      </c>
      <c r="L75" s="241">
        <f>SUM(L69,L71,L73)</f>
        <v>0</v>
      </c>
      <c r="M75" s="241">
        <f t="shared" ref="M75:Q75" si="37">SUM(M69,M71,M73)</f>
        <v>0</v>
      </c>
      <c r="N75" s="241">
        <f t="shared" si="37"/>
        <v>0</v>
      </c>
      <c r="O75" s="241">
        <f t="shared" si="37"/>
        <v>0</v>
      </c>
      <c r="P75" s="241">
        <f t="shared" si="37"/>
        <v>0</v>
      </c>
      <c r="Q75" s="242">
        <f t="shared" si="37"/>
        <v>0</v>
      </c>
    </row>
    <row r="76" spans="1:17" ht="15.75" thickBot="1" x14ac:dyDescent="0.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ht="16.5" thickBot="1" x14ac:dyDescent="0.3">
      <c r="A77" s="227">
        <v>8</v>
      </c>
      <c r="B77" s="402" t="s">
        <v>55</v>
      </c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243"/>
      <c r="Q77" s="244">
        <f>IF(C84&gt;=1,1,IF(C84&lt;1,0))</f>
        <v>0</v>
      </c>
    </row>
    <row r="78" spans="1:17" x14ac:dyDescent="0.25">
      <c r="A78" s="230" t="s">
        <v>29</v>
      </c>
      <c r="B78" s="231">
        <v>1</v>
      </c>
      <c r="C78" s="232">
        <f t="shared" ref="C78:C83" si="38">SUM(F78,L78)</f>
        <v>0</v>
      </c>
      <c r="D78" s="157">
        <v>0</v>
      </c>
      <c r="E78" s="158">
        <v>0</v>
      </c>
      <c r="F78" s="158">
        <v>0</v>
      </c>
      <c r="G78" s="158">
        <v>0</v>
      </c>
      <c r="H78" s="158">
        <v>0</v>
      </c>
      <c r="I78" s="158">
        <v>0</v>
      </c>
      <c r="J78" s="158">
        <v>0</v>
      </c>
      <c r="K78" s="158">
        <v>0</v>
      </c>
      <c r="L78" s="158">
        <v>0</v>
      </c>
      <c r="M78" s="158">
        <v>0</v>
      </c>
      <c r="N78" s="158">
        <v>0</v>
      </c>
      <c r="O78" s="158">
        <v>0</v>
      </c>
      <c r="P78" s="160">
        <v>0</v>
      </c>
      <c r="Q78" s="159">
        <v>0</v>
      </c>
    </row>
    <row r="79" spans="1:17" x14ac:dyDescent="0.25">
      <c r="A79" s="179" t="s">
        <v>34</v>
      </c>
      <c r="B79" s="180">
        <v>2</v>
      </c>
      <c r="C79" s="233">
        <f t="shared" si="38"/>
        <v>0</v>
      </c>
      <c r="D79" s="152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161">
        <v>0</v>
      </c>
      <c r="Q79" s="36">
        <v>0</v>
      </c>
    </row>
    <row r="80" spans="1:17" x14ac:dyDescent="0.25">
      <c r="A80" s="182" t="s">
        <v>30</v>
      </c>
      <c r="B80" s="183">
        <v>3</v>
      </c>
      <c r="C80" s="233">
        <f t="shared" si="38"/>
        <v>0</v>
      </c>
      <c r="D80" s="153">
        <v>0</v>
      </c>
      <c r="E80" s="154">
        <v>0</v>
      </c>
      <c r="F80" s="154">
        <v>0</v>
      </c>
      <c r="G80" s="154">
        <v>0</v>
      </c>
      <c r="H80" s="154">
        <v>0</v>
      </c>
      <c r="I80" s="154">
        <v>0</v>
      </c>
      <c r="J80" s="154">
        <v>0</v>
      </c>
      <c r="K80" s="154">
        <v>0</v>
      </c>
      <c r="L80" s="154">
        <v>0</v>
      </c>
      <c r="M80" s="154">
        <v>0</v>
      </c>
      <c r="N80" s="154">
        <v>0</v>
      </c>
      <c r="O80" s="154">
        <v>0</v>
      </c>
      <c r="P80" s="162">
        <v>0</v>
      </c>
      <c r="Q80" s="155">
        <v>0</v>
      </c>
    </row>
    <row r="81" spans="1:17" x14ac:dyDescent="0.25">
      <c r="A81" s="179" t="s">
        <v>34</v>
      </c>
      <c r="B81" s="180">
        <v>4</v>
      </c>
      <c r="C81" s="233">
        <f t="shared" si="38"/>
        <v>0</v>
      </c>
      <c r="D81" s="152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161">
        <v>0</v>
      </c>
      <c r="Q81" s="36">
        <v>0</v>
      </c>
    </row>
    <row r="82" spans="1:17" x14ac:dyDescent="0.25">
      <c r="A82" s="182" t="s">
        <v>31</v>
      </c>
      <c r="B82" s="183">
        <v>5</v>
      </c>
      <c r="C82" s="233">
        <f t="shared" si="38"/>
        <v>0</v>
      </c>
      <c r="D82" s="153">
        <v>0</v>
      </c>
      <c r="E82" s="154">
        <v>0</v>
      </c>
      <c r="F82" s="154">
        <v>0</v>
      </c>
      <c r="G82" s="154">
        <v>0</v>
      </c>
      <c r="H82" s="154">
        <v>0</v>
      </c>
      <c r="I82" s="154">
        <v>0</v>
      </c>
      <c r="J82" s="154">
        <v>0</v>
      </c>
      <c r="K82" s="154">
        <v>0</v>
      </c>
      <c r="L82" s="154">
        <v>0</v>
      </c>
      <c r="M82" s="154">
        <v>0</v>
      </c>
      <c r="N82" s="154">
        <v>0</v>
      </c>
      <c r="O82" s="154">
        <v>0</v>
      </c>
      <c r="P82" s="162">
        <v>0</v>
      </c>
      <c r="Q82" s="155">
        <v>0</v>
      </c>
    </row>
    <row r="83" spans="1:17" ht="15.75" thickBot="1" x14ac:dyDescent="0.3">
      <c r="A83" s="184" t="s">
        <v>34</v>
      </c>
      <c r="B83" s="185">
        <v>6</v>
      </c>
      <c r="C83" s="234">
        <f t="shared" si="38"/>
        <v>0</v>
      </c>
      <c r="D83" s="156">
        <v>0</v>
      </c>
      <c r="E83" s="149">
        <v>0</v>
      </c>
      <c r="F83" s="149">
        <v>0</v>
      </c>
      <c r="G83" s="149">
        <v>0</v>
      </c>
      <c r="H83" s="149">
        <v>0</v>
      </c>
      <c r="I83" s="149">
        <v>0</v>
      </c>
      <c r="J83" s="149">
        <v>0</v>
      </c>
      <c r="K83" s="149">
        <v>0</v>
      </c>
      <c r="L83" s="149">
        <v>0</v>
      </c>
      <c r="M83" s="149">
        <v>0</v>
      </c>
      <c r="N83" s="149">
        <v>0</v>
      </c>
      <c r="O83" s="149">
        <v>0</v>
      </c>
      <c r="P83" s="163">
        <v>0</v>
      </c>
      <c r="Q83" s="150">
        <v>0</v>
      </c>
    </row>
    <row r="84" spans="1:17" x14ac:dyDescent="0.25">
      <c r="A84" s="187" t="s">
        <v>32</v>
      </c>
      <c r="B84" s="235">
        <v>7</v>
      </c>
      <c r="C84" s="236">
        <f t="shared" ref="C84:K85" si="39">SUM(C78,C80,C82)</f>
        <v>0</v>
      </c>
      <c r="D84" s="237">
        <f t="shared" si="39"/>
        <v>0</v>
      </c>
      <c r="E84" s="237">
        <f t="shared" si="39"/>
        <v>0</v>
      </c>
      <c r="F84" s="237">
        <f t="shared" si="39"/>
        <v>0</v>
      </c>
      <c r="G84" s="237">
        <f t="shared" si="39"/>
        <v>0</v>
      </c>
      <c r="H84" s="237">
        <f t="shared" si="39"/>
        <v>0</v>
      </c>
      <c r="I84" s="237">
        <f t="shared" si="39"/>
        <v>0</v>
      </c>
      <c r="J84" s="237">
        <f t="shared" si="39"/>
        <v>0</v>
      </c>
      <c r="K84" s="237">
        <f t="shared" si="39"/>
        <v>0</v>
      </c>
      <c r="L84" s="237">
        <f>SUM(L78,L80,L82)</f>
        <v>0</v>
      </c>
      <c r="M84" s="237">
        <f t="shared" ref="M84:Q84" si="40">SUM(M78,M80,M82)</f>
        <v>0</v>
      </c>
      <c r="N84" s="237">
        <f t="shared" si="40"/>
        <v>0</v>
      </c>
      <c r="O84" s="237">
        <f t="shared" si="40"/>
        <v>0</v>
      </c>
      <c r="P84" s="237">
        <f t="shared" si="40"/>
        <v>0</v>
      </c>
      <c r="Q84" s="238">
        <f t="shared" si="40"/>
        <v>0</v>
      </c>
    </row>
    <row r="85" spans="1:17" ht="15.75" thickBot="1" x14ac:dyDescent="0.3">
      <c r="A85" s="192" t="s">
        <v>33</v>
      </c>
      <c r="B85" s="239">
        <v>8</v>
      </c>
      <c r="C85" s="240">
        <f t="shared" ref="C85" si="41">SUM(C79,C81,C83)</f>
        <v>0</v>
      </c>
      <c r="D85" s="241">
        <f t="shared" si="39"/>
        <v>0</v>
      </c>
      <c r="E85" s="241">
        <f t="shared" si="39"/>
        <v>0</v>
      </c>
      <c r="F85" s="241">
        <f t="shared" si="39"/>
        <v>0</v>
      </c>
      <c r="G85" s="241">
        <f t="shared" si="39"/>
        <v>0</v>
      </c>
      <c r="H85" s="241">
        <f t="shared" si="39"/>
        <v>0</v>
      </c>
      <c r="I85" s="241">
        <f t="shared" si="39"/>
        <v>0</v>
      </c>
      <c r="J85" s="241">
        <f t="shared" si="39"/>
        <v>0</v>
      </c>
      <c r="K85" s="241">
        <f t="shared" si="39"/>
        <v>0</v>
      </c>
      <c r="L85" s="241">
        <f>SUM(L79,L81,L83)</f>
        <v>0</v>
      </c>
      <c r="M85" s="241">
        <f t="shared" ref="M85:Q85" si="42">SUM(M79,M81,M83)</f>
        <v>0</v>
      </c>
      <c r="N85" s="241">
        <f t="shared" si="42"/>
        <v>0</v>
      </c>
      <c r="O85" s="241">
        <f t="shared" si="42"/>
        <v>0</v>
      </c>
      <c r="P85" s="241">
        <f t="shared" si="42"/>
        <v>0</v>
      </c>
      <c r="Q85" s="242">
        <f t="shared" si="42"/>
        <v>0</v>
      </c>
    </row>
    <row r="86" spans="1:17" ht="15.75" thickBot="1" x14ac:dyDescent="0.3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</row>
    <row r="87" spans="1:17" ht="16.5" thickBot="1" x14ac:dyDescent="0.3">
      <c r="A87" s="227">
        <v>9</v>
      </c>
      <c r="B87" s="402" t="s">
        <v>56</v>
      </c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243"/>
      <c r="Q87" s="244">
        <f>IF(C94&gt;=1,1,IF(C94&lt;1,0))</f>
        <v>0</v>
      </c>
    </row>
    <row r="88" spans="1:17" x14ac:dyDescent="0.25">
      <c r="A88" s="230" t="s">
        <v>29</v>
      </c>
      <c r="B88" s="231">
        <v>1</v>
      </c>
      <c r="C88" s="232">
        <f t="shared" ref="C88:C93" si="43">SUM(F88,L88)</f>
        <v>0</v>
      </c>
      <c r="D88" s="157">
        <v>0</v>
      </c>
      <c r="E88" s="158">
        <v>0</v>
      </c>
      <c r="F88" s="158">
        <v>0</v>
      </c>
      <c r="G88" s="158">
        <v>0</v>
      </c>
      <c r="H88" s="158">
        <v>0</v>
      </c>
      <c r="I88" s="158">
        <v>0</v>
      </c>
      <c r="J88" s="158">
        <v>0</v>
      </c>
      <c r="K88" s="158">
        <v>0</v>
      </c>
      <c r="L88" s="158">
        <v>0</v>
      </c>
      <c r="M88" s="158">
        <v>0</v>
      </c>
      <c r="N88" s="158">
        <v>0</v>
      </c>
      <c r="O88" s="158">
        <v>0</v>
      </c>
      <c r="P88" s="160">
        <v>0</v>
      </c>
      <c r="Q88" s="159">
        <v>0</v>
      </c>
    </row>
    <row r="89" spans="1:17" x14ac:dyDescent="0.25">
      <c r="A89" s="179" t="s">
        <v>34</v>
      </c>
      <c r="B89" s="180">
        <v>2</v>
      </c>
      <c r="C89" s="233">
        <f t="shared" si="43"/>
        <v>0</v>
      </c>
      <c r="D89" s="152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161">
        <v>0</v>
      </c>
      <c r="Q89" s="36">
        <v>0</v>
      </c>
    </row>
    <row r="90" spans="1:17" x14ac:dyDescent="0.25">
      <c r="A90" s="182" t="s">
        <v>30</v>
      </c>
      <c r="B90" s="183">
        <v>3</v>
      </c>
      <c r="C90" s="233">
        <f t="shared" si="43"/>
        <v>0</v>
      </c>
      <c r="D90" s="153">
        <v>0</v>
      </c>
      <c r="E90" s="154">
        <v>0</v>
      </c>
      <c r="F90" s="154">
        <v>0</v>
      </c>
      <c r="G90" s="154">
        <v>0</v>
      </c>
      <c r="H90" s="154">
        <v>0</v>
      </c>
      <c r="I90" s="154">
        <v>0</v>
      </c>
      <c r="J90" s="154">
        <v>0</v>
      </c>
      <c r="K90" s="154">
        <v>0</v>
      </c>
      <c r="L90" s="154">
        <v>0</v>
      </c>
      <c r="M90" s="154">
        <v>0</v>
      </c>
      <c r="N90" s="154">
        <v>0</v>
      </c>
      <c r="O90" s="154">
        <v>0</v>
      </c>
      <c r="P90" s="162">
        <v>0</v>
      </c>
      <c r="Q90" s="155">
        <v>0</v>
      </c>
    </row>
    <row r="91" spans="1:17" x14ac:dyDescent="0.25">
      <c r="A91" s="179" t="s">
        <v>34</v>
      </c>
      <c r="B91" s="180">
        <v>4</v>
      </c>
      <c r="C91" s="233">
        <f t="shared" si="43"/>
        <v>0</v>
      </c>
      <c r="D91" s="152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161">
        <v>0</v>
      </c>
      <c r="Q91" s="36">
        <v>0</v>
      </c>
    </row>
    <row r="92" spans="1:17" x14ac:dyDescent="0.25">
      <c r="A92" s="182" t="s">
        <v>31</v>
      </c>
      <c r="B92" s="183">
        <v>5</v>
      </c>
      <c r="C92" s="233">
        <f t="shared" si="43"/>
        <v>0</v>
      </c>
      <c r="D92" s="153">
        <v>0</v>
      </c>
      <c r="E92" s="154">
        <v>0</v>
      </c>
      <c r="F92" s="154">
        <v>0</v>
      </c>
      <c r="G92" s="154">
        <v>0</v>
      </c>
      <c r="H92" s="154">
        <v>0</v>
      </c>
      <c r="I92" s="154">
        <v>0</v>
      </c>
      <c r="J92" s="154">
        <v>0</v>
      </c>
      <c r="K92" s="154">
        <v>0</v>
      </c>
      <c r="L92" s="154">
        <v>0</v>
      </c>
      <c r="M92" s="154">
        <v>0</v>
      </c>
      <c r="N92" s="154">
        <v>0</v>
      </c>
      <c r="O92" s="154">
        <v>0</v>
      </c>
      <c r="P92" s="162">
        <v>0</v>
      </c>
      <c r="Q92" s="155">
        <v>0</v>
      </c>
    </row>
    <row r="93" spans="1:17" ht="15.75" thickBot="1" x14ac:dyDescent="0.3">
      <c r="A93" s="184" t="s">
        <v>34</v>
      </c>
      <c r="B93" s="185">
        <v>6</v>
      </c>
      <c r="C93" s="234">
        <f t="shared" si="43"/>
        <v>0</v>
      </c>
      <c r="D93" s="156">
        <v>0</v>
      </c>
      <c r="E93" s="149">
        <v>0</v>
      </c>
      <c r="F93" s="149">
        <v>0</v>
      </c>
      <c r="G93" s="149">
        <v>0</v>
      </c>
      <c r="H93" s="149">
        <v>0</v>
      </c>
      <c r="I93" s="149">
        <v>0</v>
      </c>
      <c r="J93" s="149">
        <v>0</v>
      </c>
      <c r="K93" s="149">
        <v>0</v>
      </c>
      <c r="L93" s="149">
        <v>0</v>
      </c>
      <c r="M93" s="149">
        <v>0</v>
      </c>
      <c r="N93" s="149">
        <v>0</v>
      </c>
      <c r="O93" s="149">
        <v>0</v>
      </c>
      <c r="P93" s="163">
        <v>0</v>
      </c>
      <c r="Q93" s="150">
        <v>0</v>
      </c>
    </row>
    <row r="94" spans="1:17" x14ac:dyDescent="0.25">
      <c r="A94" s="187" t="s">
        <v>32</v>
      </c>
      <c r="B94" s="235">
        <v>7</v>
      </c>
      <c r="C94" s="236">
        <f t="shared" ref="C94:K95" si="44">SUM(C88,C90,C92)</f>
        <v>0</v>
      </c>
      <c r="D94" s="237">
        <f t="shared" si="44"/>
        <v>0</v>
      </c>
      <c r="E94" s="237">
        <f t="shared" si="44"/>
        <v>0</v>
      </c>
      <c r="F94" s="237">
        <f t="shared" si="44"/>
        <v>0</v>
      </c>
      <c r="G94" s="237">
        <f t="shared" si="44"/>
        <v>0</v>
      </c>
      <c r="H94" s="237">
        <f t="shared" si="44"/>
        <v>0</v>
      </c>
      <c r="I94" s="237">
        <f t="shared" si="44"/>
        <v>0</v>
      </c>
      <c r="J94" s="237">
        <f t="shared" si="44"/>
        <v>0</v>
      </c>
      <c r="K94" s="237">
        <f t="shared" si="44"/>
        <v>0</v>
      </c>
      <c r="L94" s="237">
        <f>SUM(L88,L90,L92)</f>
        <v>0</v>
      </c>
      <c r="M94" s="237">
        <f t="shared" ref="M94:Q94" si="45">SUM(M88,M90,M92)</f>
        <v>0</v>
      </c>
      <c r="N94" s="237">
        <f t="shared" si="45"/>
        <v>0</v>
      </c>
      <c r="O94" s="237">
        <f t="shared" si="45"/>
        <v>0</v>
      </c>
      <c r="P94" s="237">
        <f t="shared" si="45"/>
        <v>0</v>
      </c>
      <c r="Q94" s="238">
        <f t="shared" si="45"/>
        <v>0</v>
      </c>
    </row>
    <row r="95" spans="1:17" ht="15.75" thickBot="1" x14ac:dyDescent="0.3">
      <c r="A95" s="192" t="s">
        <v>33</v>
      </c>
      <c r="B95" s="239">
        <v>8</v>
      </c>
      <c r="C95" s="240">
        <f t="shared" ref="C95" si="46">SUM(C89,C91,C93)</f>
        <v>0</v>
      </c>
      <c r="D95" s="241">
        <f t="shared" si="44"/>
        <v>0</v>
      </c>
      <c r="E95" s="241">
        <f t="shared" si="44"/>
        <v>0</v>
      </c>
      <c r="F95" s="241">
        <f t="shared" si="44"/>
        <v>0</v>
      </c>
      <c r="G95" s="241">
        <f t="shared" si="44"/>
        <v>0</v>
      </c>
      <c r="H95" s="241">
        <f t="shared" si="44"/>
        <v>0</v>
      </c>
      <c r="I95" s="241">
        <f t="shared" si="44"/>
        <v>0</v>
      </c>
      <c r="J95" s="241">
        <f t="shared" si="44"/>
        <v>0</v>
      </c>
      <c r="K95" s="241">
        <f t="shared" si="44"/>
        <v>0</v>
      </c>
      <c r="L95" s="241">
        <f>SUM(L89,L91,L93)</f>
        <v>0</v>
      </c>
      <c r="M95" s="241">
        <f t="shared" ref="M95:Q95" si="47">SUM(M89,M91,M93)</f>
        <v>0</v>
      </c>
      <c r="N95" s="241">
        <f t="shared" si="47"/>
        <v>0</v>
      </c>
      <c r="O95" s="241">
        <f t="shared" si="47"/>
        <v>0</v>
      </c>
      <c r="P95" s="241">
        <f t="shared" si="47"/>
        <v>0</v>
      </c>
      <c r="Q95" s="242">
        <f t="shared" si="47"/>
        <v>0</v>
      </c>
    </row>
    <row r="96" spans="1:17" ht="15.75" thickBot="1" x14ac:dyDescent="0.3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</row>
    <row r="97" spans="1:17" ht="16.5" thickBot="1" x14ac:dyDescent="0.3">
      <c r="A97" s="227">
        <v>10</v>
      </c>
      <c r="B97" s="402" t="s">
        <v>57</v>
      </c>
      <c r="C97" s="402"/>
      <c r="D97" s="402"/>
      <c r="E97" s="402"/>
      <c r="F97" s="402"/>
      <c r="G97" s="402"/>
      <c r="H97" s="402"/>
      <c r="I97" s="402"/>
      <c r="J97" s="402"/>
      <c r="K97" s="402"/>
      <c r="L97" s="402"/>
      <c r="M97" s="402"/>
      <c r="N97" s="402"/>
      <c r="O97" s="402"/>
      <c r="P97" s="243"/>
      <c r="Q97" s="244">
        <f>IF(C104&gt;=1,1,IF(C104&lt;1,0))</f>
        <v>0</v>
      </c>
    </row>
    <row r="98" spans="1:17" x14ac:dyDescent="0.25">
      <c r="A98" s="230" t="s">
        <v>29</v>
      </c>
      <c r="B98" s="231">
        <v>1</v>
      </c>
      <c r="C98" s="232">
        <f t="shared" ref="C98:C103" si="48">SUM(F98,L98)</f>
        <v>0</v>
      </c>
      <c r="D98" s="157">
        <v>0</v>
      </c>
      <c r="E98" s="158">
        <v>0</v>
      </c>
      <c r="F98" s="158">
        <v>0</v>
      </c>
      <c r="G98" s="158">
        <v>0</v>
      </c>
      <c r="H98" s="158">
        <v>0</v>
      </c>
      <c r="I98" s="158">
        <v>0</v>
      </c>
      <c r="J98" s="158">
        <v>0</v>
      </c>
      <c r="K98" s="158">
        <v>0</v>
      </c>
      <c r="L98" s="158">
        <v>0</v>
      </c>
      <c r="M98" s="158">
        <v>0</v>
      </c>
      <c r="N98" s="158">
        <v>0</v>
      </c>
      <c r="O98" s="158">
        <v>0</v>
      </c>
      <c r="P98" s="160">
        <v>0</v>
      </c>
      <c r="Q98" s="159">
        <v>0</v>
      </c>
    </row>
    <row r="99" spans="1:17" x14ac:dyDescent="0.25">
      <c r="A99" s="179" t="s">
        <v>34</v>
      </c>
      <c r="B99" s="180">
        <v>2</v>
      </c>
      <c r="C99" s="233">
        <f t="shared" si="48"/>
        <v>0</v>
      </c>
      <c r="D99" s="152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161">
        <v>0</v>
      </c>
      <c r="Q99" s="36">
        <v>0</v>
      </c>
    </row>
    <row r="100" spans="1:17" x14ac:dyDescent="0.25">
      <c r="A100" s="182" t="s">
        <v>30</v>
      </c>
      <c r="B100" s="183">
        <v>3</v>
      </c>
      <c r="C100" s="233">
        <f t="shared" si="48"/>
        <v>0</v>
      </c>
      <c r="D100" s="153">
        <v>0</v>
      </c>
      <c r="E100" s="154">
        <v>0</v>
      </c>
      <c r="F100" s="154">
        <v>0</v>
      </c>
      <c r="G100" s="154">
        <v>0</v>
      </c>
      <c r="H100" s="154">
        <v>0</v>
      </c>
      <c r="I100" s="154">
        <v>0</v>
      </c>
      <c r="J100" s="154">
        <v>0</v>
      </c>
      <c r="K100" s="154">
        <v>0</v>
      </c>
      <c r="L100" s="154">
        <v>0</v>
      </c>
      <c r="M100" s="154">
        <v>0</v>
      </c>
      <c r="N100" s="154">
        <v>0</v>
      </c>
      <c r="O100" s="154">
        <v>0</v>
      </c>
      <c r="P100" s="162">
        <v>0</v>
      </c>
      <c r="Q100" s="155">
        <v>0</v>
      </c>
    </row>
    <row r="101" spans="1:17" x14ac:dyDescent="0.25">
      <c r="A101" s="179" t="s">
        <v>34</v>
      </c>
      <c r="B101" s="180">
        <v>4</v>
      </c>
      <c r="C101" s="233">
        <f t="shared" si="48"/>
        <v>0</v>
      </c>
      <c r="D101" s="152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161">
        <v>0</v>
      </c>
      <c r="Q101" s="36">
        <v>0</v>
      </c>
    </row>
    <row r="102" spans="1:17" x14ac:dyDescent="0.25">
      <c r="A102" s="182" t="s">
        <v>31</v>
      </c>
      <c r="B102" s="183">
        <v>5</v>
      </c>
      <c r="C102" s="233">
        <f t="shared" si="48"/>
        <v>0</v>
      </c>
      <c r="D102" s="153">
        <v>0</v>
      </c>
      <c r="E102" s="154">
        <v>0</v>
      </c>
      <c r="F102" s="154">
        <v>0</v>
      </c>
      <c r="G102" s="154">
        <v>0</v>
      </c>
      <c r="H102" s="154">
        <v>0</v>
      </c>
      <c r="I102" s="154">
        <v>0</v>
      </c>
      <c r="J102" s="154">
        <v>0</v>
      </c>
      <c r="K102" s="154">
        <v>0</v>
      </c>
      <c r="L102" s="154">
        <v>0</v>
      </c>
      <c r="M102" s="154">
        <v>0</v>
      </c>
      <c r="N102" s="154">
        <v>0</v>
      </c>
      <c r="O102" s="154">
        <v>0</v>
      </c>
      <c r="P102" s="162">
        <v>0</v>
      </c>
      <c r="Q102" s="155">
        <v>0</v>
      </c>
    </row>
    <row r="103" spans="1:17" ht="15.75" thickBot="1" x14ac:dyDescent="0.3">
      <c r="A103" s="184" t="s">
        <v>34</v>
      </c>
      <c r="B103" s="185">
        <v>6</v>
      </c>
      <c r="C103" s="234">
        <f t="shared" si="48"/>
        <v>0</v>
      </c>
      <c r="D103" s="156">
        <v>0</v>
      </c>
      <c r="E103" s="149">
        <v>0</v>
      </c>
      <c r="F103" s="149">
        <v>0</v>
      </c>
      <c r="G103" s="149">
        <v>0</v>
      </c>
      <c r="H103" s="149">
        <v>0</v>
      </c>
      <c r="I103" s="149">
        <v>0</v>
      </c>
      <c r="J103" s="149">
        <v>0</v>
      </c>
      <c r="K103" s="149">
        <v>0</v>
      </c>
      <c r="L103" s="149">
        <v>0</v>
      </c>
      <c r="M103" s="149">
        <v>0</v>
      </c>
      <c r="N103" s="149">
        <v>0</v>
      </c>
      <c r="O103" s="149">
        <v>0</v>
      </c>
      <c r="P103" s="163">
        <v>0</v>
      </c>
      <c r="Q103" s="150">
        <v>0</v>
      </c>
    </row>
    <row r="104" spans="1:17" x14ac:dyDescent="0.25">
      <c r="A104" s="187" t="s">
        <v>32</v>
      </c>
      <c r="B104" s="235">
        <v>7</v>
      </c>
      <c r="C104" s="236">
        <f t="shared" ref="C104:K105" si="49">SUM(C98,C100,C102)</f>
        <v>0</v>
      </c>
      <c r="D104" s="237">
        <f t="shared" si="49"/>
        <v>0</v>
      </c>
      <c r="E104" s="237">
        <f t="shared" si="49"/>
        <v>0</v>
      </c>
      <c r="F104" s="237">
        <f t="shared" si="49"/>
        <v>0</v>
      </c>
      <c r="G104" s="237">
        <f t="shared" si="49"/>
        <v>0</v>
      </c>
      <c r="H104" s="237">
        <f t="shared" si="49"/>
        <v>0</v>
      </c>
      <c r="I104" s="237">
        <f t="shared" si="49"/>
        <v>0</v>
      </c>
      <c r="J104" s="237">
        <f t="shared" si="49"/>
        <v>0</v>
      </c>
      <c r="K104" s="237">
        <f t="shared" si="49"/>
        <v>0</v>
      </c>
      <c r="L104" s="237">
        <f>SUM(L98,L100,L102)</f>
        <v>0</v>
      </c>
      <c r="M104" s="237">
        <f t="shared" ref="M104:Q104" si="50">SUM(M98,M100,M102)</f>
        <v>0</v>
      </c>
      <c r="N104" s="237">
        <f t="shared" si="50"/>
        <v>0</v>
      </c>
      <c r="O104" s="237">
        <f t="shared" si="50"/>
        <v>0</v>
      </c>
      <c r="P104" s="237">
        <f t="shared" si="50"/>
        <v>0</v>
      </c>
      <c r="Q104" s="238">
        <f t="shared" si="50"/>
        <v>0</v>
      </c>
    </row>
    <row r="105" spans="1:17" ht="15.75" thickBot="1" x14ac:dyDescent="0.3">
      <c r="A105" s="192" t="s">
        <v>33</v>
      </c>
      <c r="B105" s="239">
        <v>8</v>
      </c>
      <c r="C105" s="240">
        <f t="shared" ref="C105" si="51">SUM(C99,C101,C103)</f>
        <v>0</v>
      </c>
      <c r="D105" s="241">
        <f t="shared" si="49"/>
        <v>0</v>
      </c>
      <c r="E105" s="241">
        <f t="shared" si="49"/>
        <v>0</v>
      </c>
      <c r="F105" s="241">
        <f t="shared" si="49"/>
        <v>0</v>
      </c>
      <c r="G105" s="241">
        <f t="shared" si="49"/>
        <v>0</v>
      </c>
      <c r="H105" s="241">
        <f t="shared" si="49"/>
        <v>0</v>
      </c>
      <c r="I105" s="241">
        <f t="shared" si="49"/>
        <v>0</v>
      </c>
      <c r="J105" s="241">
        <f t="shared" si="49"/>
        <v>0</v>
      </c>
      <c r="K105" s="241">
        <f t="shared" si="49"/>
        <v>0</v>
      </c>
      <c r="L105" s="241">
        <f>SUM(L99,L101,L103)</f>
        <v>0</v>
      </c>
      <c r="M105" s="241">
        <f t="shared" ref="M105:Q105" si="52">SUM(M99,M101,M103)</f>
        <v>0</v>
      </c>
      <c r="N105" s="241">
        <f t="shared" si="52"/>
        <v>0</v>
      </c>
      <c r="O105" s="241">
        <f t="shared" si="52"/>
        <v>0</v>
      </c>
      <c r="P105" s="241">
        <f t="shared" si="52"/>
        <v>0</v>
      </c>
      <c r="Q105" s="242">
        <f t="shared" si="52"/>
        <v>0</v>
      </c>
    </row>
    <row r="106" spans="1:17" ht="15.75" thickBot="1" x14ac:dyDescent="0.3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</row>
    <row r="107" spans="1:17" ht="16.5" thickBot="1" x14ac:dyDescent="0.3">
      <c r="A107" s="227">
        <v>11</v>
      </c>
      <c r="B107" s="402" t="s">
        <v>58</v>
      </c>
      <c r="C107" s="402"/>
      <c r="D107" s="402"/>
      <c r="E107" s="402"/>
      <c r="F107" s="402"/>
      <c r="G107" s="402"/>
      <c r="H107" s="402"/>
      <c r="I107" s="402"/>
      <c r="J107" s="402"/>
      <c r="K107" s="402"/>
      <c r="L107" s="402"/>
      <c r="M107" s="402"/>
      <c r="N107" s="402"/>
      <c r="O107" s="402"/>
      <c r="P107" s="243"/>
      <c r="Q107" s="244">
        <f>IF(C114&gt;=1,1,IF(C114&lt;1,0))</f>
        <v>0</v>
      </c>
    </row>
    <row r="108" spans="1:17" x14ac:dyDescent="0.25">
      <c r="A108" s="230" t="s">
        <v>29</v>
      </c>
      <c r="B108" s="231">
        <v>1</v>
      </c>
      <c r="C108" s="232">
        <f t="shared" ref="C108:C113" si="53">SUM(F108,L108)</f>
        <v>0</v>
      </c>
      <c r="D108" s="157">
        <v>0</v>
      </c>
      <c r="E108" s="158">
        <v>0</v>
      </c>
      <c r="F108" s="158">
        <v>0</v>
      </c>
      <c r="G108" s="158">
        <v>0</v>
      </c>
      <c r="H108" s="158">
        <v>0</v>
      </c>
      <c r="I108" s="158">
        <v>0</v>
      </c>
      <c r="J108" s="158">
        <v>0</v>
      </c>
      <c r="K108" s="158">
        <v>0</v>
      </c>
      <c r="L108" s="158">
        <v>0</v>
      </c>
      <c r="M108" s="158">
        <v>0</v>
      </c>
      <c r="N108" s="158">
        <v>0</v>
      </c>
      <c r="O108" s="158">
        <v>0</v>
      </c>
      <c r="P108" s="160">
        <v>0</v>
      </c>
      <c r="Q108" s="159">
        <v>0</v>
      </c>
    </row>
    <row r="109" spans="1:17" x14ac:dyDescent="0.25">
      <c r="A109" s="179" t="s">
        <v>34</v>
      </c>
      <c r="B109" s="180">
        <v>2</v>
      </c>
      <c r="C109" s="233">
        <f t="shared" si="53"/>
        <v>0</v>
      </c>
      <c r="D109" s="152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161">
        <v>0</v>
      </c>
      <c r="Q109" s="36">
        <v>0</v>
      </c>
    </row>
    <row r="110" spans="1:17" x14ac:dyDescent="0.25">
      <c r="A110" s="182" t="s">
        <v>30</v>
      </c>
      <c r="B110" s="183">
        <v>3</v>
      </c>
      <c r="C110" s="233">
        <f t="shared" si="53"/>
        <v>0</v>
      </c>
      <c r="D110" s="153">
        <v>0</v>
      </c>
      <c r="E110" s="154">
        <v>0</v>
      </c>
      <c r="F110" s="154">
        <v>0</v>
      </c>
      <c r="G110" s="154">
        <v>0</v>
      </c>
      <c r="H110" s="154">
        <v>0</v>
      </c>
      <c r="I110" s="154">
        <v>0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62">
        <v>0</v>
      </c>
      <c r="Q110" s="155">
        <v>0</v>
      </c>
    </row>
    <row r="111" spans="1:17" x14ac:dyDescent="0.25">
      <c r="A111" s="179" t="s">
        <v>34</v>
      </c>
      <c r="B111" s="180">
        <v>4</v>
      </c>
      <c r="C111" s="233">
        <f t="shared" si="53"/>
        <v>0</v>
      </c>
      <c r="D111" s="152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161">
        <v>0</v>
      </c>
      <c r="Q111" s="36">
        <v>0</v>
      </c>
    </row>
    <row r="112" spans="1:17" x14ac:dyDescent="0.25">
      <c r="A112" s="182" t="s">
        <v>31</v>
      </c>
      <c r="B112" s="183">
        <v>5</v>
      </c>
      <c r="C112" s="233">
        <f t="shared" si="53"/>
        <v>0</v>
      </c>
      <c r="D112" s="153">
        <v>0</v>
      </c>
      <c r="E112" s="154">
        <v>0</v>
      </c>
      <c r="F112" s="154">
        <v>0</v>
      </c>
      <c r="G112" s="154">
        <v>0</v>
      </c>
      <c r="H112" s="154">
        <v>0</v>
      </c>
      <c r="I112" s="154">
        <v>0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62">
        <v>0</v>
      </c>
      <c r="Q112" s="155">
        <v>0</v>
      </c>
    </row>
    <row r="113" spans="1:17" ht="15.75" thickBot="1" x14ac:dyDescent="0.3">
      <c r="A113" s="184" t="s">
        <v>34</v>
      </c>
      <c r="B113" s="185">
        <v>6</v>
      </c>
      <c r="C113" s="234">
        <f t="shared" si="53"/>
        <v>0</v>
      </c>
      <c r="D113" s="156">
        <v>0</v>
      </c>
      <c r="E113" s="149">
        <v>0</v>
      </c>
      <c r="F113" s="149">
        <v>0</v>
      </c>
      <c r="G113" s="149">
        <v>0</v>
      </c>
      <c r="H113" s="149">
        <v>0</v>
      </c>
      <c r="I113" s="149">
        <v>0</v>
      </c>
      <c r="J113" s="149">
        <v>0</v>
      </c>
      <c r="K113" s="149">
        <v>0</v>
      </c>
      <c r="L113" s="149">
        <v>0</v>
      </c>
      <c r="M113" s="149">
        <v>0</v>
      </c>
      <c r="N113" s="149">
        <v>0</v>
      </c>
      <c r="O113" s="149">
        <v>0</v>
      </c>
      <c r="P113" s="163">
        <v>0</v>
      </c>
      <c r="Q113" s="150">
        <v>0</v>
      </c>
    </row>
    <row r="114" spans="1:17" x14ac:dyDescent="0.25">
      <c r="A114" s="187" t="s">
        <v>32</v>
      </c>
      <c r="B114" s="235">
        <v>7</v>
      </c>
      <c r="C114" s="236">
        <f t="shared" ref="C114:K115" si="54">SUM(C108,C110,C112)</f>
        <v>0</v>
      </c>
      <c r="D114" s="237">
        <f t="shared" si="54"/>
        <v>0</v>
      </c>
      <c r="E114" s="237">
        <f t="shared" si="54"/>
        <v>0</v>
      </c>
      <c r="F114" s="237">
        <f t="shared" si="54"/>
        <v>0</v>
      </c>
      <c r="G114" s="237">
        <f t="shared" si="54"/>
        <v>0</v>
      </c>
      <c r="H114" s="237">
        <f t="shared" si="54"/>
        <v>0</v>
      </c>
      <c r="I114" s="237">
        <f t="shared" si="54"/>
        <v>0</v>
      </c>
      <c r="J114" s="237">
        <f t="shared" si="54"/>
        <v>0</v>
      </c>
      <c r="K114" s="237">
        <f t="shared" si="54"/>
        <v>0</v>
      </c>
      <c r="L114" s="237">
        <f>SUM(L108,L110,L112)</f>
        <v>0</v>
      </c>
      <c r="M114" s="237">
        <f t="shared" ref="M114:Q114" si="55">SUM(M108,M110,M112)</f>
        <v>0</v>
      </c>
      <c r="N114" s="237">
        <f t="shared" si="55"/>
        <v>0</v>
      </c>
      <c r="O114" s="237">
        <f t="shared" si="55"/>
        <v>0</v>
      </c>
      <c r="P114" s="237">
        <f t="shared" si="55"/>
        <v>0</v>
      </c>
      <c r="Q114" s="238">
        <f t="shared" si="55"/>
        <v>0</v>
      </c>
    </row>
    <row r="115" spans="1:17" ht="15.75" thickBot="1" x14ac:dyDescent="0.3">
      <c r="A115" s="192" t="s">
        <v>33</v>
      </c>
      <c r="B115" s="239">
        <v>8</v>
      </c>
      <c r="C115" s="240">
        <f t="shared" ref="C115" si="56">SUM(C109,C111,C113)</f>
        <v>0</v>
      </c>
      <c r="D115" s="241">
        <f t="shared" si="54"/>
        <v>0</v>
      </c>
      <c r="E115" s="241">
        <f t="shared" si="54"/>
        <v>0</v>
      </c>
      <c r="F115" s="241">
        <f t="shared" si="54"/>
        <v>0</v>
      </c>
      <c r="G115" s="241">
        <f t="shared" si="54"/>
        <v>0</v>
      </c>
      <c r="H115" s="241">
        <f t="shared" si="54"/>
        <v>0</v>
      </c>
      <c r="I115" s="241">
        <f t="shared" si="54"/>
        <v>0</v>
      </c>
      <c r="J115" s="241">
        <f t="shared" si="54"/>
        <v>0</v>
      </c>
      <c r="K115" s="241">
        <f t="shared" si="54"/>
        <v>0</v>
      </c>
      <c r="L115" s="241">
        <f>SUM(L109,L111,L113)</f>
        <v>0</v>
      </c>
      <c r="M115" s="241">
        <f t="shared" ref="M115:Q115" si="57">SUM(M109,M111,M113)</f>
        <v>0</v>
      </c>
      <c r="N115" s="241">
        <f t="shared" si="57"/>
        <v>0</v>
      </c>
      <c r="O115" s="241">
        <f t="shared" si="57"/>
        <v>0</v>
      </c>
      <c r="P115" s="241">
        <f t="shared" si="57"/>
        <v>0</v>
      </c>
      <c r="Q115" s="242">
        <f t="shared" si="57"/>
        <v>0</v>
      </c>
    </row>
    <row r="116" spans="1:17" ht="15.75" thickBot="1" x14ac:dyDescent="0.3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</row>
    <row r="117" spans="1:17" ht="16.5" thickBot="1" x14ac:dyDescent="0.3">
      <c r="A117" s="227">
        <v>12</v>
      </c>
      <c r="B117" s="402" t="s">
        <v>59</v>
      </c>
      <c r="C117" s="402"/>
      <c r="D117" s="402"/>
      <c r="E117" s="402"/>
      <c r="F117" s="402"/>
      <c r="G117" s="402"/>
      <c r="H117" s="402"/>
      <c r="I117" s="402"/>
      <c r="J117" s="402"/>
      <c r="K117" s="402"/>
      <c r="L117" s="402"/>
      <c r="M117" s="402"/>
      <c r="N117" s="402"/>
      <c r="O117" s="402"/>
      <c r="P117" s="243"/>
      <c r="Q117" s="244">
        <f>IF(C124&gt;=1,1,IF(C124&lt;1,0))</f>
        <v>0</v>
      </c>
    </row>
    <row r="118" spans="1:17" x14ac:dyDescent="0.25">
      <c r="A118" s="230" t="s">
        <v>29</v>
      </c>
      <c r="B118" s="231">
        <v>1</v>
      </c>
      <c r="C118" s="232">
        <f t="shared" ref="C118:C123" si="58">SUM(F118,L118)</f>
        <v>0</v>
      </c>
      <c r="D118" s="157">
        <v>0</v>
      </c>
      <c r="E118" s="158">
        <v>0</v>
      </c>
      <c r="F118" s="158">
        <v>0</v>
      </c>
      <c r="G118" s="158">
        <v>0</v>
      </c>
      <c r="H118" s="158">
        <v>0</v>
      </c>
      <c r="I118" s="158">
        <v>0</v>
      </c>
      <c r="J118" s="158">
        <v>0</v>
      </c>
      <c r="K118" s="158">
        <v>0</v>
      </c>
      <c r="L118" s="158">
        <v>0</v>
      </c>
      <c r="M118" s="158">
        <v>0</v>
      </c>
      <c r="N118" s="158">
        <v>0</v>
      </c>
      <c r="O118" s="158">
        <v>0</v>
      </c>
      <c r="P118" s="160">
        <v>0</v>
      </c>
      <c r="Q118" s="159">
        <v>0</v>
      </c>
    </row>
    <row r="119" spans="1:17" x14ac:dyDescent="0.25">
      <c r="A119" s="179" t="s">
        <v>34</v>
      </c>
      <c r="B119" s="180">
        <v>2</v>
      </c>
      <c r="C119" s="233">
        <f t="shared" si="58"/>
        <v>0</v>
      </c>
      <c r="D119" s="152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161">
        <v>0</v>
      </c>
      <c r="Q119" s="36">
        <v>0</v>
      </c>
    </row>
    <row r="120" spans="1:17" x14ac:dyDescent="0.25">
      <c r="A120" s="182" t="s">
        <v>30</v>
      </c>
      <c r="B120" s="183">
        <v>3</v>
      </c>
      <c r="C120" s="233">
        <f t="shared" si="58"/>
        <v>0</v>
      </c>
      <c r="D120" s="153">
        <v>0</v>
      </c>
      <c r="E120" s="154">
        <v>0</v>
      </c>
      <c r="F120" s="154">
        <v>0</v>
      </c>
      <c r="G120" s="154">
        <v>0</v>
      </c>
      <c r="H120" s="154">
        <v>0</v>
      </c>
      <c r="I120" s="154">
        <v>0</v>
      </c>
      <c r="J120" s="154">
        <v>0</v>
      </c>
      <c r="K120" s="154">
        <v>0</v>
      </c>
      <c r="L120" s="154">
        <v>0</v>
      </c>
      <c r="M120" s="154">
        <v>0</v>
      </c>
      <c r="N120" s="154">
        <v>0</v>
      </c>
      <c r="O120" s="154">
        <v>0</v>
      </c>
      <c r="P120" s="162">
        <v>0</v>
      </c>
      <c r="Q120" s="155">
        <v>0</v>
      </c>
    </row>
    <row r="121" spans="1:17" x14ac:dyDescent="0.25">
      <c r="A121" s="179" t="s">
        <v>34</v>
      </c>
      <c r="B121" s="180">
        <v>4</v>
      </c>
      <c r="C121" s="233">
        <f t="shared" si="58"/>
        <v>0</v>
      </c>
      <c r="D121" s="152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161">
        <v>0</v>
      </c>
      <c r="Q121" s="36">
        <v>0</v>
      </c>
    </row>
    <row r="122" spans="1:17" x14ac:dyDescent="0.25">
      <c r="A122" s="182" t="s">
        <v>31</v>
      </c>
      <c r="B122" s="183">
        <v>5</v>
      </c>
      <c r="C122" s="233">
        <f t="shared" si="58"/>
        <v>0</v>
      </c>
      <c r="D122" s="153">
        <v>0</v>
      </c>
      <c r="E122" s="154">
        <v>0</v>
      </c>
      <c r="F122" s="154">
        <v>0</v>
      </c>
      <c r="G122" s="154">
        <v>0</v>
      </c>
      <c r="H122" s="154">
        <v>0</v>
      </c>
      <c r="I122" s="154">
        <v>0</v>
      </c>
      <c r="J122" s="154">
        <v>0</v>
      </c>
      <c r="K122" s="154">
        <v>0</v>
      </c>
      <c r="L122" s="154">
        <v>0</v>
      </c>
      <c r="M122" s="154">
        <v>0</v>
      </c>
      <c r="N122" s="154">
        <v>0</v>
      </c>
      <c r="O122" s="154">
        <v>0</v>
      </c>
      <c r="P122" s="162">
        <v>0</v>
      </c>
      <c r="Q122" s="155">
        <v>0</v>
      </c>
    </row>
    <row r="123" spans="1:17" ht="15.75" thickBot="1" x14ac:dyDescent="0.3">
      <c r="A123" s="184" t="s">
        <v>34</v>
      </c>
      <c r="B123" s="185">
        <v>6</v>
      </c>
      <c r="C123" s="234">
        <f t="shared" si="58"/>
        <v>0</v>
      </c>
      <c r="D123" s="156">
        <v>0</v>
      </c>
      <c r="E123" s="149">
        <v>0</v>
      </c>
      <c r="F123" s="149">
        <v>0</v>
      </c>
      <c r="G123" s="149">
        <v>0</v>
      </c>
      <c r="H123" s="149">
        <v>0</v>
      </c>
      <c r="I123" s="149">
        <v>0</v>
      </c>
      <c r="J123" s="149">
        <v>0</v>
      </c>
      <c r="K123" s="149">
        <v>0</v>
      </c>
      <c r="L123" s="149">
        <v>0</v>
      </c>
      <c r="M123" s="149">
        <v>0</v>
      </c>
      <c r="N123" s="149">
        <v>0</v>
      </c>
      <c r="O123" s="149">
        <v>0</v>
      </c>
      <c r="P123" s="163">
        <v>0</v>
      </c>
      <c r="Q123" s="150">
        <v>0</v>
      </c>
    </row>
    <row r="124" spans="1:17" x14ac:dyDescent="0.25">
      <c r="A124" s="187" t="s">
        <v>32</v>
      </c>
      <c r="B124" s="235">
        <v>7</v>
      </c>
      <c r="C124" s="236">
        <f t="shared" ref="C124:K125" si="59">SUM(C118,C120,C122)</f>
        <v>0</v>
      </c>
      <c r="D124" s="237">
        <f t="shared" si="59"/>
        <v>0</v>
      </c>
      <c r="E124" s="237">
        <f t="shared" si="59"/>
        <v>0</v>
      </c>
      <c r="F124" s="237">
        <f t="shared" si="59"/>
        <v>0</v>
      </c>
      <c r="G124" s="237">
        <f t="shared" si="59"/>
        <v>0</v>
      </c>
      <c r="H124" s="237">
        <f t="shared" si="59"/>
        <v>0</v>
      </c>
      <c r="I124" s="237">
        <f t="shared" si="59"/>
        <v>0</v>
      </c>
      <c r="J124" s="237">
        <f t="shared" si="59"/>
        <v>0</v>
      </c>
      <c r="K124" s="237">
        <f t="shared" si="59"/>
        <v>0</v>
      </c>
      <c r="L124" s="237">
        <f>SUM(L118,L120,L122)</f>
        <v>0</v>
      </c>
      <c r="M124" s="237">
        <f t="shared" ref="M124:Q124" si="60">SUM(M118,M120,M122)</f>
        <v>0</v>
      </c>
      <c r="N124" s="237">
        <f t="shared" si="60"/>
        <v>0</v>
      </c>
      <c r="O124" s="237">
        <f t="shared" si="60"/>
        <v>0</v>
      </c>
      <c r="P124" s="237">
        <f t="shared" si="60"/>
        <v>0</v>
      </c>
      <c r="Q124" s="238">
        <f t="shared" si="60"/>
        <v>0</v>
      </c>
    </row>
    <row r="125" spans="1:17" ht="15.75" thickBot="1" x14ac:dyDescent="0.3">
      <c r="A125" s="192" t="s">
        <v>33</v>
      </c>
      <c r="B125" s="239">
        <v>8</v>
      </c>
      <c r="C125" s="240">
        <f t="shared" ref="C125" si="61">SUM(C119,C121,C123)</f>
        <v>0</v>
      </c>
      <c r="D125" s="241">
        <f t="shared" si="59"/>
        <v>0</v>
      </c>
      <c r="E125" s="241">
        <f t="shared" si="59"/>
        <v>0</v>
      </c>
      <c r="F125" s="241">
        <f t="shared" si="59"/>
        <v>0</v>
      </c>
      <c r="G125" s="241">
        <f t="shared" si="59"/>
        <v>0</v>
      </c>
      <c r="H125" s="241">
        <f t="shared" si="59"/>
        <v>0</v>
      </c>
      <c r="I125" s="241">
        <f t="shared" si="59"/>
        <v>0</v>
      </c>
      <c r="J125" s="241">
        <f t="shared" si="59"/>
        <v>0</v>
      </c>
      <c r="K125" s="241">
        <f t="shared" si="59"/>
        <v>0</v>
      </c>
      <c r="L125" s="241">
        <f>SUM(L119,L121,L123)</f>
        <v>0</v>
      </c>
      <c r="M125" s="241">
        <f t="shared" ref="M125:Q125" si="62">SUM(M119,M121,M123)</f>
        <v>0</v>
      </c>
      <c r="N125" s="241">
        <f t="shared" si="62"/>
        <v>0</v>
      </c>
      <c r="O125" s="241">
        <f t="shared" si="62"/>
        <v>0</v>
      </c>
      <c r="P125" s="241">
        <f t="shared" si="62"/>
        <v>0</v>
      </c>
      <c r="Q125" s="242">
        <f t="shared" si="62"/>
        <v>0</v>
      </c>
    </row>
    <row r="126" spans="1:17" ht="15.75" thickBot="1" x14ac:dyDescent="0.3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1:17" ht="16.5" thickBot="1" x14ac:dyDescent="0.3">
      <c r="A127" s="227">
        <v>13</v>
      </c>
      <c r="B127" s="402" t="s">
        <v>60</v>
      </c>
      <c r="C127" s="402"/>
      <c r="D127" s="402"/>
      <c r="E127" s="402"/>
      <c r="F127" s="402"/>
      <c r="G127" s="402"/>
      <c r="H127" s="402"/>
      <c r="I127" s="402"/>
      <c r="J127" s="402"/>
      <c r="K127" s="402"/>
      <c r="L127" s="402"/>
      <c r="M127" s="402"/>
      <c r="N127" s="402"/>
      <c r="O127" s="402"/>
      <c r="P127" s="243"/>
      <c r="Q127" s="244">
        <f>IF(C134&gt;=1,1,IF(C134&lt;1,0))</f>
        <v>0</v>
      </c>
    </row>
    <row r="128" spans="1:17" x14ac:dyDescent="0.25">
      <c r="A128" s="230" t="s">
        <v>29</v>
      </c>
      <c r="B128" s="231">
        <v>1</v>
      </c>
      <c r="C128" s="232">
        <f t="shared" ref="C128:C133" si="63">SUM(F128,L128)</f>
        <v>0</v>
      </c>
      <c r="D128" s="157">
        <v>0</v>
      </c>
      <c r="E128" s="158">
        <v>0</v>
      </c>
      <c r="F128" s="158">
        <v>0</v>
      </c>
      <c r="G128" s="158">
        <v>0</v>
      </c>
      <c r="H128" s="158">
        <v>0</v>
      </c>
      <c r="I128" s="158">
        <v>0</v>
      </c>
      <c r="J128" s="158">
        <v>0</v>
      </c>
      <c r="K128" s="158">
        <v>0</v>
      </c>
      <c r="L128" s="158">
        <v>0</v>
      </c>
      <c r="M128" s="158">
        <v>0</v>
      </c>
      <c r="N128" s="158">
        <v>0</v>
      </c>
      <c r="O128" s="158">
        <v>0</v>
      </c>
      <c r="P128" s="160">
        <v>0</v>
      </c>
      <c r="Q128" s="159">
        <v>0</v>
      </c>
    </row>
    <row r="129" spans="1:17" x14ac:dyDescent="0.25">
      <c r="A129" s="179" t="s">
        <v>34</v>
      </c>
      <c r="B129" s="180">
        <v>2</v>
      </c>
      <c r="C129" s="233">
        <f t="shared" si="63"/>
        <v>0</v>
      </c>
      <c r="D129" s="152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161">
        <v>0</v>
      </c>
      <c r="Q129" s="36">
        <v>0</v>
      </c>
    </row>
    <row r="130" spans="1:17" x14ac:dyDescent="0.25">
      <c r="A130" s="182" t="s">
        <v>30</v>
      </c>
      <c r="B130" s="183">
        <v>3</v>
      </c>
      <c r="C130" s="233">
        <f t="shared" si="63"/>
        <v>0</v>
      </c>
      <c r="D130" s="153">
        <v>0</v>
      </c>
      <c r="E130" s="154">
        <v>0</v>
      </c>
      <c r="F130" s="154">
        <v>0</v>
      </c>
      <c r="G130" s="154">
        <v>0</v>
      </c>
      <c r="H130" s="154">
        <v>0</v>
      </c>
      <c r="I130" s="154">
        <v>0</v>
      </c>
      <c r="J130" s="154">
        <v>0</v>
      </c>
      <c r="K130" s="154">
        <v>0</v>
      </c>
      <c r="L130" s="154">
        <v>0</v>
      </c>
      <c r="M130" s="154">
        <v>0</v>
      </c>
      <c r="N130" s="154">
        <v>0</v>
      </c>
      <c r="O130" s="154">
        <v>0</v>
      </c>
      <c r="P130" s="162">
        <v>0</v>
      </c>
      <c r="Q130" s="155">
        <v>0</v>
      </c>
    </row>
    <row r="131" spans="1:17" x14ac:dyDescent="0.25">
      <c r="A131" s="179" t="s">
        <v>34</v>
      </c>
      <c r="B131" s="180">
        <v>4</v>
      </c>
      <c r="C131" s="233">
        <f t="shared" si="63"/>
        <v>0</v>
      </c>
      <c r="D131" s="152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161">
        <v>0</v>
      </c>
      <c r="Q131" s="36">
        <v>0</v>
      </c>
    </row>
    <row r="132" spans="1:17" x14ac:dyDescent="0.25">
      <c r="A132" s="182" t="s">
        <v>31</v>
      </c>
      <c r="B132" s="183">
        <v>5</v>
      </c>
      <c r="C132" s="233">
        <f t="shared" si="63"/>
        <v>0</v>
      </c>
      <c r="D132" s="153">
        <v>0</v>
      </c>
      <c r="E132" s="154">
        <v>0</v>
      </c>
      <c r="F132" s="154">
        <v>0</v>
      </c>
      <c r="G132" s="154">
        <v>0</v>
      </c>
      <c r="H132" s="154">
        <v>0</v>
      </c>
      <c r="I132" s="154">
        <v>0</v>
      </c>
      <c r="J132" s="154">
        <v>0</v>
      </c>
      <c r="K132" s="154">
        <v>0</v>
      </c>
      <c r="L132" s="154">
        <v>0</v>
      </c>
      <c r="M132" s="154">
        <v>0</v>
      </c>
      <c r="N132" s="154">
        <v>0</v>
      </c>
      <c r="O132" s="154">
        <v>0</v>
      </c>
      <c r="P132" s="162">
        <v>0</v>
      </c>
      <c r="Q132" s="155">
        <v>0</v>
      </c>
    </row>
    <row r="133" spans="1:17" ht="15.75" thickBot="1" x14ac:dyDescent="0.3">
      <c r="A133" s="184" t="s">
        <v>34</v>
      </c>
      <c r="B133" s="185">
        <v>6</v>
      </c>
      <c r="C133" s="234">
        <f t="shared" si="63"/>
        <v>0</v>
      </c>
      <c r="D133" s="156">
        <v>0</v>
      </c>
      <c r="E133" s="149">
        <v>0</v>
      </c>
      <c r="F133" s="149">
        <v>0</v>
      </c>
      <c r="G133" s="149">
        <v>0</v>
      </c>
      <c r="H133" s="149">
        <v>0</v>
      </c>
      <c r="I133" s="149">
        <v>0</v>
      </c>
      <c r="J133" s="149">
        <v>0</v>
      </c>
      <c r="K133" s="149">
        <v>0</v>
      </c>
      <c r="L133" s="149">
        <v>0</v>
      </c>
      <c r="M133" s="149">
        <v>0</v>
      </c>
      <c r="N133" s="149">
        <v>0</v>
      </c>
      <c r="O133" s="149">
        <v>0</v>
      </c>
      <c r="P133" s="163">
        <v>0</v>
      </c>
      <c r="Q133" s="150">
        <v>0</v>
      </c>
    </row>
    <row r="134" spans="1:17" x14ac:dyDescent="0.25">
      <c r="A134" s="187" t="s">
        <v>32</v>
      </c>
      <c r="B134" s="235">
        <v>7</v>
      </c>
      <c r="C134" s="236">
        <f t="shared" ref="C134:K135" si="64">SUM(C128,C130,C132)</f>
        <v>0</v>
      </c>
      <c r="D134" s="237">
        <f t="shared" si="64"/>
        <v>0</v>
      </c>
      <c r="E134" s="237">
        <f t="shared" si="64"/>
        <v>0</v>
      </c>
      <c r="F134" s="237">
        <f t="shared" si="64"/>
        <v>0</v>
      </c>
      <c r="G134" s="237">
        <f t="shared" si="64"/>
        <v>0</v>
      </c>
      <c r="H134" s="237">
        <f t="shared" si="64"/>
        <v>0</v>
      </c>
      <c r="I134" s="237">
        <f t="shared" si="64"/>
        <v>0</v>
      </c>
      <c r="J134" s="237">
        <f t="shared" si="64"/>
        <v>0</v>
      </c>
      <c r="K134" s="237">
        <f t="shared" si="64"/>
        <v>0</v>
      </c>
      <c r="L134" s="237">
        <f>SUM(L128,L130,L132)</f>
        <v>0</v>
      </c>
      <c r="M134" s="237">
        <f t="shared" ref="M134:Q134" si="65">SUM(M128,M130,M132)</f>
        <v>0</v>
      </c>
      <c r="N134" s="237">
        <f t="shared" si="65"/>
        <v>0</v>
      </c>
      <c r="O134" s="237">
        <f t="shared" si="65"/>
        <v>0</v>
      </c>
      <c r="P134" s="237">
        <f t="shared" si="65"/>
        <v>0</v>
      </c>
      <c r="Q134" s="238">
        <f t="shared" si="65"/>
        <v>0</v>
      </c>
    </row>
    <row r="135" spans="1:17" ht="15.75" thickBot="1" x14ac:dyDescent="0.3">
      <c r="A135" s="192" t="s">
        <v>33</v>
      </c>
      <c r="B135" s="239">
        <v>8</v>
      </c>
      <c r="C135" s="240">
        <f t="shared" ref="C135" si="66">SUM(C129,C131,C133)</f>
        <v>0</v>
      </c>
      <c r="D135" s="241">
        <f t="shared" si="64"/>
        <v>0</v>
      </c>
      <c r="E135" s="241">
        <f t="shared" si="64"/>
        <v>0</v>
      </c>
      <c r="F135" s="241">
        <f t="shared" si="64"/>
        <v>0</v>
      </c>
      <c r="G135" s="241">
        <f t="shared" si="64"/>
        <v>0</v>
      </c>
      <c r="H135" s="241">
        <f t="shared" si="64"/>
        <v>0</v>
      </c>
      <c r="I135" s="241">
        <f t="shared" si="64"/>
        <v>0</v>
      </c>
      <c r="J135" s="241">
        <f t="shared" si="64"/>
        <v>0</v>
      </c>
      <c r="K135" s="241">
        <f t="shared" si="64"/>
        <v>0</v>
      </c>
      <c r="L135" s="241">
        <f>SUM(L129,L131,L133)</f>
        <v>0</v>
      </c>
      <c r="M135" s="241">
        <f t="shared" ref="M135:Q135" si="67">SUM(M129,M131,M133)</f>
        <v>0</v>
      </c>
      <c r="N135" s="241">
        <f t="shared" si="67"/>
        <v>0</v>
      </c>
      <c r="O135" s="241">
        <f t="shared" si="67"/>
        <v>0</v>
      </c>
      <c r="P135" s="241">
        <f t="shared" si="67"/>
        <v>0</v>
      </c>
      <c r="Q135" s="242">
        <f t="shared" si="67"/>
        <v>0</v>
      </c>
    </row>
    <row r="136" spans="1:17" ht="15.75" thickBot="1" x14ac:dyDescent="0.3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</row>
    <row r="137" spans="1:17" ht="16.5" thickBot="1" x14ac:dyDescent="0.3">
      <c r="A137" s="227">
        <v>14</v>
      </c>
      <c r="B137" s="402" t="s">
        <v>61</v>
      </c>
      <c r="C137" s="402"/>
      <c r="D137" s="402"/>
      <c r="E137" s="402"/>
      <c r="F137" s="402"/>
      <c r="G137" s="402"/>
      <c r="H137" s="402"/>
      <c r="I137" s="402"/>
      <c r="J137" s="402"/>
      <c r="K137" s="402"/>
      <c r="L137" s="402"/>
      <c r="M137" s="402"/>
      <c r="N137" s="402"/>
      <c r="O137" s="402"/>
      <c r="P137" s="243"/>
      <c r="Q137" s="244">
        <f>IF(C144&gt;=1,1,IF(C144&lt;1,0))</f>
        <v>0</v>
      </c>
    </row>
    <row r="138" spans="1:17" x14ac:dyDescent="0.25">
      <c r="A138" s="230" t="s">
        <v>29</v>
      </c>
      <c r="B138" s="231">
        <v>1</v>
      </c>
      <c r="C138" s="232">
        <f t="shared" ref="C138:C143" si="68">SUM(F138,L138)</f>
        <v>0</v>
      </c>
      <c r="D138" s="157">
        <v>0</v>
      </c>
      <c r="E138" s="158">
        <v>0</v>
      </c>
      <c r="F138" s="158">
        <v>0</v>
      </c>
      <c r="G138" s="158">
        <v>0</v>
      </c>
      <c r="H138" s="158">
        <v>0</v>
      </c>
      <c r="I138" s="158">
        <v>0</v>
      </c>
      <c r="J138" s="158">
        <v>0</v>
      </c>
      <c r="K138" s="158">
        <v>0</v>
      </c>
      <c r="L138" s="158">
        <v>0</v>
      </c>
      <c r="M138" s="158">
        <v>0</v>
      </c>
      <c r="N138" s="158">
        <v>0</v>
      </c>
      <c r="O138" s="158">
        <v>0</v>
      </c>
      <c r="P138" s="160">
        <v>0</v>
      </c>
      <c r="Q138" s="159">
        <v>0</v>
      </c>
    </row>
    <row r="139" spans="1:17" x14ac:dyDescent="0.25">
      <c r="A139" s="179" t="s">
        <v>34</v>
      </c>
      <c r="B139" s="180">
        <v>2</v>
      </c>
      <c r="C139" s="233">
        <f t="shared" si="68"/>
        <v>0</v>
      </c>
      <c r="D139" s="152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161">
        <v>0</v>
      </c>
      <c r="Q139" s="36">
        <v>0</v>
      </c>
    </row>
    <row r="140" spans="1:17" x14ac:dyDescent="0.25">
      <c r="A140" s="182" t="s">
        <v>30</v>
      </c>
      <c r="B140" s="183">
        <v>3</v>
      </c>
      <c r="C140" s="233">
        <f t="shared" si="68"/>
        <v>0</v>
      </c>
      <c r="D140" s="153">
        <v>0</v>
      </c>
      <c r="E140" s="154">
        <v>0</v>
      </c>
      <c r="F140" s="154">
        <v>0</v>
      </c>
      <c r="G140" s="154">
        <v>0</v>
      </c>
      <c r="H140" s="154">
        <v>0</v>
      </c>
      <c r="I140" s="154">
        <v>0</v>
      </c>
      <c r="J140" s="154">
        <v>0</v>
      </c>
      <c r="K140" s="154">
        <v>0</v>
      </c>
      <c r="L140" s="154">
        <v>0</v>
      </c>
      <c r="M140" s="154">
        <v>0</v>
      </c>
      <c r="N140" s="154">
        <v>0</v>
      </c>
      <c r="O140" s="154">
        <v>0</v>
      </c>
      <c r="P140" s="162">
        <v>0</v>
      </c>
      <c r="Q140" s="155">
        <v>0</v>
      </c>
    </row>
    <row r="141" spans="1:17" x14ac:dyDescent="0.25">
      <c r="A141" s="179" t="s">
        <v>34</v>
      </c>
      <c r="B141" s="180">
        <v>4</v>
      </c>
      <c r="C141" s="233">
        <f t="shared" si="68"/>
        <v>0</v>
      </c>
      <c r="D141" s="152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161">
        <v>0</v>
      </c>
      <c r="Q141" s="36">
        <v>0</v>
      </c>
    </row>
    <row r="142" spans="1:17" x14ac:dyDescent="0.25">
      <c r="A142" s="182" t="s">
        <v>31</v>
      </c>
      <c r="B142" s="183">
        <v>5</v>
      </c>
      <c r="C142" s="233">
        <f t="shared" si="68"/>
        <v>0</v>
      </c>
      <c r="D142" s="153">
        <v>0</v>
      </c>
      <c r="E142" s="154">
        <v>0</v>
      </c>
      <c r="F142" s="154">
        <v>0</v>
      </c>
      <c r="G142" s="154">
        <v>0</v>
      </c>
      <c r="H142" s="154">
        <v>0</v>
      </c>
      <c r="I142" s="154">
        <v>0</v>
      </c>
      <c r="J142" s="154">
        <v>0</v>
      </c>
      <c r="K142" s="154">
        <v>0</v>
      </c>
      <c r="L142" s="154">
        <v>0</v>
      </c>
      <c r="M142" s="154">
        <v>0</v>
      </c>
      <c r="N142" s="154">
        <v>0</v>
      </c>
      <c r="O142" s="154">
        <v>0</v>
      </c>
      <c r="P142" s="162">
        <v>0</v>
      </c>
      <c r="Q142" s="155">
        <v>0</v>
      </c>
    </row>
    <row r="143" spans="1:17" ht="15.75" thickBot="1" x14ac:dyDescent="0.3">
      <c r="A143" s="184" t="s">
        <v>34</v>
      </c>
      <c r="B143" s="185">
        <v>6</v>
      </c>
      <c r="C143" s="234">
        <f t="shared" si="68"/>
        <v>0</v>
      </c>
      <c r="D143" s="156">
        <v>0</v>
      </c>
      <c r="E143" s="149">
        <v>0</v>
      </c>
      <c r="F143" s="149">
        <v>0</v>
      </c>
      <c r="G143" s="149">
        <v>0</v>
      </c>
      <c r="H143" s="149">
        <v>0</v>
      </c>
      <c r="I143" s="149">
        <v>0</v>
      </c>
      <c r="J143" s="149">
        <v>0</v>
      </c>
      <c r="K143" s="149">
        <v>0</v>
      </c>
      <c r="L143" s="149">
        <v>0</v>
      </c>
      <c r="M143" s="149">
        <v>0</v>
      </c>
      <c r="N143" s="149">
        <v>0</v>
      </c>
      <c r="O143" s="149">
        <v>0</v>
      </c>
      <c r="P143" s="163">
        <v>0</v>
      </c>
      <c r="Q143" s="150">
        <v>0</v>
      </c>
    </row>
    <row r="144" spans="1:17" x14ac:dyDescent="0.25">
      <c r="A144" s="187" t="s">
        <v>32</v>
      </c>
      <c r="B144" s="235">
        <v>7</v>
      </c>
      <c r="C144" s="236">
        <f t="shared" ref="C144:K145" si="69">SUM(C138,C140,C142)</f>
        <v>0</v>
      </c>
      <c r="D144" s="237">
        <f t="shared" si="69"/>
        <v>0</v>
      </c>
      <c r="E144" s="237">
        <f t="shared" si="69"/>
        <v>0</v>
      </c>
      <c r="F144" s="237">
        <f t="shared" si="69"/>
        <v>0</v>
      </c>
      <c r="G144" s="237">
        <f t="shared" si="69"/>
        <v>0</v>
      </c>
      <c r="H144" s="237">
        <f t="shared" si="69"/>
        <v>0</v>
      </c>
      <c r="I144" s="237">
        <f t="shared" si="69"/>
        <v>0</v>
      </c>
      <c r="J144" s="237">
        <f t="shared" si="69"/>
        <v>0</v>
      </c>
      <c r="K144" s="237">
        <f t="shared" si="69"/>
        <v>0</v>
      </c>
      <c r="L144" s="237">
        <f>SUM(L138,L140,L142)</f>
        <v>0</v>
      </c>
      <c r="M144" s="237">
        <f t="shared" ref="M144:Q144" si="70">SUM(M138,M140,M142)</f>
        <v>0</v>
      </c>
      <c r="N144" s="237">
        <f t="shared" si="70"/>
        <v>0</v>
      </c>
      <c r="O144" s="237">
        <f t="shared" si="70"/>
        <v>0</v>
      </c>
      <c r="P144" s="237">
        <f t="shared" si="70"/>
        <v>0</v>
      </c>
      <c r="Q144" s="238">
        <f t="shared" si="70"/>
        <v>0</v>
      </c>
    </row>
    <row r="145" spans="1:17" ht="15.75" thickBot="1" x14ac:dyDescent="0.3">
      <c r="A145" s="192" t="s">
        <v>33</v>
      </c>
      <c r="B145" s="239">
        <v>8</v>
      </c>
      <c r="C145" s="240">
        <f t="shared" ref="C145" si="71">SUM(C139,C141,C143)</f>
        <v>0</v>
      </c>
      <c r="D145" s="241">
        <f t="shared" si="69"/>
        <v>0</v>
      </c>
      <c r="E145" s="241">
        <f t="shared" si="69"/>
        <v>0</v>
      </c>
      <c r="F145" s="241">
        <f t="shared" si="69"/>
        <v>0</v>
      </c>
      <c r="G145" s="241">
        <f t="shared" si="69"/>
        <v>0</v>
      </c>
      <c r="H145" s="241">
        <f t="shared" si="69"/>
        <v>0</v>
      </c>
      <c r="I145" s="241">
        <f t="shared" si="69"/>
        <v>0</v>
      </c>
      <c r="J145" s="241">
        <f t="shared" si="69"/>
        <v>0</v>
      </c>
      <c r="K145" s="241">
        <f t="shared" si="69"/>
        <v>0</v>
      </c>
      <c r="L145" s="241">
        <f>SUM(L139,L141,L143)</f>
        <v>0</v>
      </c>
      <c r="M145" s="241">
        <f t="shared" ref="M145:Q145" si="72">SUM(M139,M141,M143)</f>
        <v>0</v>
      </c>
      <c r="N145" s="241">
        <f t="shared" si="72"/>
        <v>0</v>
      </c>
      <c r="O145" s="241">
        <f t="shared" si="72"/>
        <v>0</v>
      </c>
      <c r="P145" s="241">
        <f t="shared" si="72"/>
        <v>0</v>
      </c>
      <c r="Q145" s="242">
        <f t="shared" si="72"/>
        <v>0</v>
      </c>
    </row>
    <row r="146" spans="1:17" ht="15.75" thickBot="1" x14ac:dyDescent="0.3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</row>
    <row r="147" spans="1:17" ht="16.5" thickBot="1" x14ac:dyDescent="0.3">
      <c r="A147" s="227">
        <v>15</v>
      </c>
      <c r="B147" s="402" t="s">
        <v>62</v>
      </c>
      <c r="C147" s="402"/>
      <c r="D147" s="402"/>
      <c r="E147" s="402"/>
      <c r="F147" s="402"/>
      <c r="G147" s="402"/>
      <c r="H147" s="402"/>
      <c r="I147" s="402"/>
      <c r="J147" s="402"/>
      <c r="K147" s="402"/>
      <c r="L147" s="402"/>
      <c r="M147" s="402"/>
      <c r="N147" s="402"/>
      <c r="O147" s="402"/>
      <c r="P147" s="243"/>
      <c r="Q147" s="244">
        <f>IF(C154&gt;=1,1,IF(C154&lt;1,0))</f>
        <v>0</v>
      </c>
    </row>
    <row r="148" spans="1:17" x14ac:dyDescent="0.25">
      <c r="A148" s="230" t="s">
        <v>29</v>
      </c>
      <c r="B148" s="231">
        <v>1</v>
      </c>
      <c r="C148" s="232">
        <f t="shared" ref="C148:C153" si="73">SUM(F148,L148)</f>
        <v>0</v>
      </c>
      <c r="D148" s="157">
        <v>0</v>
      </c>
      <c r="E148" s="158">
        <v>0</v>
      </c>
      <c r="F148" s="158">
        <v>0</v>
      </c>
      <c r="G148" s="158">
        <v>0</v>
      </c>
      <c r="H148" s="158">
        <v>0</v>
      </c>
      <c r="I148" s="158">
        <v>0</v>
      </c>
      <c r="J148" s="158">
        <v>0</v>
      </c>
      <c r="K148" s="158">
        <v>0</v>
      </c>
      <c r="L148" s="158">
        <v>0</v>
      </c>
      <c r="M148" s="158">
        <v>0</v>
      </c>
      <c r="N148" s="158">
        <v>0</v>
      </c>
      <c r="O148" s="158">
        <v>0</v>
      </c>
      <c r="P148" s="160">
        <v>0</v>
      </c>
      <c r="Q148" s="159">
        <v>0</v>
      </c>
    </row>
    <row r="149" spans="1:17" x14ac:dyDescent="0.25">
      <c r="A149" s="179" t="s">
        <v>34</v>
      </c>
      <c r="B149" s="180">
        <v>2</v>
      </c>
      <c r="C149" s="233">
        <f t="shared" si="73"/>
        <v>0</v>
      </c>
      <c r="D149" s="152">
        <v>0</v>
      </c>
      <c r="E149" s="35">
        <v>0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161">
        <v>0</v>
      </c>
      <c r="Q149" s="36">
        <v>0</v>
      </c>
    </row>
    <row r="150" spans="1:17" x14ac:dyDescent="0.25">
      <c r="A150" s="182" t="s">
        <v>30</v>
      </c>
      <c r="B150" s="183">
        <v>3</v>
      </c>
      <c r="C150" s="233">
        <f t="shared" si="73"/>
        <v>0</v>
      </c>
      <c r="D150" s="153">
        <v>0</v>
      </c>
      <c r="E150" s="154">
        <v>0</v>
      </c>
      <c r="F150" s="154">
        <v>0</v>
      </c>
      <c r="G150" s="154">
        <v>0</v>
      </c>
      <c r="H150" s="154">
        <v>0</v>
      </c>
      <c r="I150" s="154">
        <v>0</v>
      </c>
      <c r="J150" s="154">
        <v>0</v>
      </c>
      <c r="K150" s="154">
        <v>0</v>
      </c>
      <c r="L150" s="154">
        <v>0</v>
      </c>
      <c r="M150" s="154">
        <v>0</v>
      </c>
      <c r="N150" s="154">
        <v>0</v>
      </c>
      <c r="O150" s="154">
        <v>0</v>
      </c>
      <c r="P150" s="162">
        <v>0</v>
      </c>
      <c r="Q150" s="155">
        <v>0</v>
      </c>
    </row>
    <row r="151" spans="1:17" x14ac:dyDescent="0.25">
      <c r="A151" s="179" t="s">
        <v>34</v>
      </c>
      <c r="B151" s="180">
        <v>4</v>
      </c>
      <c r="C151" s="233">
        <f t="shared" si="73"/>
        <v>0</v>
      </c>
      <c r="D151" s="152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161">
        <v>0</v>
      </c>
      <c r="Q151" s="36">
        <v>0</v>
      </c>
    </row>
    <row r="152" spans="1:17" x14ac:dyDescent="0.25">
      <c r="A152" s="182" t="s">
        <v>31</v>
      </c>
      <c r="B152" s="183">
        <v>5</v>
      </c>
      <c r="C152" s="233">
        <f t="shared" si="73"/>
        <v>0</v>
      </c>
      <c r="D152" s="153">
        <v>0</v>
      </c>
      <c r="E152" s="154">
        <v>0</v>
      </c>
      <c r="F152" s="154">
        <v>0</v>
      </c>
      <c r="G152" s="154">
        <v>0</v>
      </c>
      <c r="H152" s="154">
        <v>0</v>
      </c>
      <c r="I152" s="154">
        <v>0</v>
      </c>
      <c r="J152" s="154">
        <v>0</v>
      </c>
      <c r="K152" s="154">
        <v>0</v>
      </c>
      <c r="L152" s="154">
        <v>0</v>
      </c>
      <c r="M152" s="154">
        <v>0</v>
      </c>
      <c r="N152" s="154">
        <v>0</v>
      </c>
      <c r="O152" s="154">
        <v>0</v>
      </c>
      <c r="P152" s="162">
        <v>0</v>
      </c>
      <c r="Q152" s="155">
        <v>0</v>
      </c>
    </row>
    <row r="153" spans="1:17" ht="15.75" thickBot="1" x14ac:dyDescent="0.3">
      <c r="A153" s="184" t="s">
        <v>34</v>
      </c>
      <c r="B153" s="185">
        <v>6</v>
      </c>
      <c r="C153" s="234">
        <f t="shared" si="73"/>
        <v>0</v>
      </c>
      <c r="D153" s="156">
        <v>0</v>
      </c>
      <c r="E153" s="149">
        <v>0</v>
      </c>
      <c r="F153" s="149">
        <v>0</v>
      </c>
      <c r="G153" s="149">
        <v>0</v>
      </c>
      <c r="H153" s="149">
        <v>0</v>
      </c>
      <c r="I153" s="149">
        <v>0</v>
      </c>
      <c r="J153" s="149">
        <v>0</v>
      </c>
      <c r="K153" s="149">
        <v>0</v>
      </c>
      <c r="L153" s="149">
        <v>0</v>
      </c>
      <c r="M153" s="149">
        <v>0</v>
      </c>
      <c r="N153" s="149">
        <v>0</v>
      </c>
      <c r="O153" s="149">
        <v>0</v>
      </c>
      <c r="P153" s="163">
        <v>0</v>
      </c>
      <c r="Q153" s="150">
        <v>0</v>
      </c>
    </row>
    <row r="154" spans="1:17" x14ac:dyDescent="0.25">
      <c r="A154" s="187" t="s">
        <v>32</v>
      </c>
      <c r="B154" s="235">
        <v>7</v>
      </c>
      <c r="C154" s="236">
        <f t="shared" ref="C154:K155" si="74">SUM(C148,C150,C152)</f>
        <v>0</v>
      </c>
      <c r="D154" s="237">
        <f t="shared" si="74"/>
        <v>0</v>
      </c>
      <c r="E154" s="237">
        <f t="shared" si="74"/>
        <v>0</v>
      </c>
      <c r="F154" s="237">
        <f t="shared" si="74"/>
        <v>0</v>
      </c>
      <c r="G154" s="237">
        <f t="shared" si="74"/>
        <v>0</v>
      </c>
      <c r="H154" s="237">
        <f t="shared" si="74"/>
        <v>0</v>
      </c>
      <c r="I154" s="237">
        <f t="shared" si="74"/>
        <v>0</v>
      </c>
      <c r="J154" s="237">
        <f t="shared" si="74"/>
        <v>0</v>
      </c>
      <c r="K154" s="237">
        <f t="shared" si="74"/>
        <v>0</v>
      </c>
      <c r="L154" s="237">
        <f>SUM(L148,L150,L152)</f>
        <v>0</v>
      </c>
      <c r="M154" s="237">
        <f t="shared" ref="M154:Q154" si="75">SUM(M148,M150,M152)</f>
        <v>0</v>
      </c>
      <c r="N154" s="237">
        <f t="shared" si="75"/>
        <v>0</v>
      </c>
      <c r="O154" s="237">
        <f t="shared" si="75"/>
        <v>0</v>
      </c>
      <c r="P154" s="237">
        <f t="shared" si="75"/>
        <v>0</v>
      </c>
      <c r="Q154" s="238">
        <f t="shared" si="75"/>
        <v>0</v>
      </c>
    </row>
    <row r="155" spans="1:17" ht="15.75" thickBot="1" x14ac:dyDescent="0.3">
      <c r="A155" s="192" t="s">
        <v>33</v>
      </c>
      <c r="B155" s="239">
        <v>8</v>
      </c>
      <c r="C155" s="240">
        <f t="shared" ref="C155" si="76">SUM(C149,C151,C153)</f>
        <v>0</v>
      </c>
      <c r="D155" s="241">
        <f t="shared" si="74"/>
        <v>0</v>
      </c>
      <c r="E155" s="241">
        <f t="shared" si="74"/>
        <v>0</v>
      </c>
      <c r="F155" s="241">
        <f t="shared" si="74"/>
        <v>0</v>
      </c>
      <c r="G155" s="241">
        <f t="shared" si="74"/>
        <v>0</v>
      </c>
      <c r="H155" s="241">
        <f t="shared" si="74"/>
        <v>0</v>
      </c>
      <c r="I155" s="241">
        <f t="shared" si="74"/>
        <v>0</v>
      </c>
      <c r="J155" s="241">
        <f t="shared" si="74"/>
        <v>0</v>
      </c>
      <c r="K155" s="241">
        <f t="shared" si="74"/>
        <v>0</v>
      </c>
      <c r="L155" s="241">
        <f>SUM(L149,L151,L153)</f>
        <v>0</v>
      </c>
      <c r="M155" s="241">
        <f t="shared" ref="M155:Q155" si="77">SUM(M149,M151,M153)</f>
        <v>0</v>
      </c>
      <c r="N155" s="241">
        <f t="shared" si="77"/>
        <v>0</v>
      </c>
      <c r="O155" s="241">
        <f t="shared" si="77"/>
        <v>0</v>
      </c>
      <c r="P155" s="241">
        <f t="shared" si="77"/>
        <v>0</v>
      </c>
      <c r="Q155" s="242">
        <f t="shared" si="77"/>
        <v>0</v>
      </c>
    </row>
    <row r="156" spans="1:17" ht="15.75" thickBot="1" x14ac:dyDescent="0.3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</row>
    <row r="157" spans="1:17" ht="16.5" thickBot="1" x14ac:dyDescent="0.3">
      <c r="A157" s="227">
        <v>16</v>
      </c>
      <c r="B157" s="402" t="s">
        <v>63</v>
      </c>
      <c r="C157" s="402"/>
      <c r="D157" s="402"/>
      <c r="E157" s="402"/>
      <c r="F157" s="402"/>
      <c r="G157" s="402"/>
      <c r="H157" s="402"/>
      <c r="I157" s="402"/>
      <c r="J157" s="402"/>
      <c r="K157" s="402"/>
      <c r="L157" s="402"/>
      <c r="M157" s="402"/>
      <c r="N157" s="402"/>
      <c r="O157" s="402"/>
      <c r="P157" s="243"/>
      <c r="Q157" s="244">
        <f>IF(C164&gt;=1,1,IF(C164&lt;1,0))</f>
        <v>0</v>
      </c>
    </row>
    <row r="158" spans="1:17" x14ac:dyDescent="0.25">
      <c r="A158" s="230" t="s">
        <v>29</v>
      </c>
      <c r="B158" s="231">
        <v>1</v>
      </c>
      <c r="C158" s="232">
        <f t="shared" ref="C158:C163" si="78">SUM(F158,L158)</f>
        <v>0</v>
      </c>
      <c r="D158" s="157">
        <v>0</v>
      </c>
      <c r="E158" s="158">
        <v>0</v>
      </c>
      <c r="F158" s="158">
        <v>0</v>
      </c>
      <c r="G158" s="158">
        <v>0</v>
      </c>
      <c r="H158" s="158">
        <v>0</v>
      </c>
      <c r="I158" s="158">
        <v>0</v>
      </c>
      <c r="J158" s="158">
        <v>0</v>
      </c>
      <c r="K158" s="158">
        <v>0</v>
      </c>
      <c r="L158" s="158">
        <v>0</v>
      </c>
      <c r="M158" s="158">
        <v>0</v>
      </c>
      <c r="N158" s="158">
        <v>0</v>
      </c>
      <c r="O158" s="158">
        <v>0</v>
      </c>
      <c r="P158" s="160">
        <v>0</v>
      </c>
      <c r="Q158" s="159">
        <v>0</v>
      </c>
    </row>
    <row r="159" spans="1:17" x14ac:dyDescent="0.25">
      <c r="A159" s="179" t="s">
        <v>34</v>
      </c>
      <c r="B159" s="180">
        <v>2</v>
      </c>
      <c r="C159" s="233">
        <f t="shared" si="78"/>
        <v>0</v>
      </c>
      <c r="D159" s="152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161">
        <v>0</v>
      </c>
      <c r="Q159" s="36">
        <v>0</v>
      </c>
    </row>
    <row r="160" spans="1:17" x14ac:dyDescent="0.25">
      <c r="A160" s="182" t="s">
        <v>30</v>
      </c>
      <c r="B160" s="183">
        <v>3</v>
      </c>
      <c r="C160" s="233">
        <f t="shared" si="78"/>
        <v>0</v>
      </c>
      <c r="D160" s="153">
        <v>0</v>
      </c>
      <c r="E160" s="154">
        <v>0</v>
      </c>
      <c r="F160" s="154">
        <v>0</v>
      </c>
      <c r="G160" s="154">
        <v>0</v>
      </c>
      <c r="H160" s="154">
        <v>0</v>
      </c>
      <c r="I160" s="154">
        <v>0</v>
      </c>
      <c r="J160" s="154">
        <v>0</v>
      </c>
      <c r="K160" s="154">
        <v>0</v>
      </c>
      <c r="L160" s="154">
        <v>0</v>
      </c>
      <c r="M160" s="154">
        <v>0</v>
      </c>
      <c r="N160" s="154">
        <v>0</v>
      </c>
      <c r="O160" s="154">
        <v>0</v>
      </c>
      <c r="P160" s="162">
        <v>0</v>
      </c>
      <c r="Q160" s="155">
        <v>0</v>
      </c>
    </row>
    <row r="161" spans="1:17" x14ac:dyDescent="0.25">
      <c r="A161" s="179" t="s">
        <v>34</v>
      </c>
      <c r="B161" s="180">
        <v>4</v>
      </c>
      <c r="C161" s="233">
        <f t="shared" si="78"/>
        <v>0</v>
      </c>
      <c r="D161" s="152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161">
        <v>0</v>
      </c>
      <c r="Q161" s="36">
        <v>0</v>
      </c>
    </row>
    <row r="162" spans="1:17" x14ac:dyDescent="0.25">
      <c r="A162" s="182" t="s">
        <v>31</v>
      </c>
      <c r="B162" s="183">
        <v>5</v>
      </c>
      <c r="C162" s="233">
        <f t="shared" si="78"/>
        <v>0</v>
      </c>
      <c r="D162" s="153">
        <v>0</v>
      </c>
      <c r="E162" s="154">
        <v>0</v>
      </c>
      <c r="F162" s="154">
        <v>0</v>
      </c>
      <c r="G162" s="154">
        <v>0</v>
      </c>
      <c r="H162" s="154">
        <v>0</v>
      </c>
      <c r="I162" s="154">
        <v>0</v>
      </c>
      <c r="J162" s="154">
        <v>0</v>
      </c>
      <c r="K162" s="154">
        <v>0</v>
      </c>
      <c r="L162" s="154">
        <v>0</v>
      </c>
      <c r="M162" s="154">
        <v>0</v>
      </c>
      <c r="N162" s="154">
        <v>0</v>
      </c>
      <c r="O162" s="154">
        <v>0</v>
      </c>
      <c r="P162" s="162">
        <v>0</v>
      </c>
      <c r="Q162" s="155">
        <v>0</v>
      </c>
    </row>
    <row r="163" spans="1:17" ht="15.75" thickBot="1" x14ac:dyDescent="0.3">
      <c r="A163" s="184" t="s">
        <v>34</v>
      </c>
      <c r="B163" s="185">
        <v>6</v>
      </c>
      <c r="C163" s="234">
        <f t="shared" si="78"/>
        <v>0</v>
      </c>
      <c r="D163" s="156">
        <v>0</v>
      </c>
      <c r="E163" s="149">
        <v>0</v>
      </c>
      <c r="F163" s="149">
        <v>0</v>
      </c>
      <c r="G163" s="149">
        <v>0</v>
      </c>
      <c r="H163" s="149">
        <v>0</v>
      </c>
      <c r="I163" s="149">
        <v>0</v>
      </c>
      <c r="J163" s="149">
        <v>0</v>
      </c>
      <c r="K163" s="149">
        <v>0</v>
      </c>
      <c r="L163" s="149">
        <v>0</v>
      </c>
      <c r="M163" s="149">
        <v>0</v>
      </c>
      <c r="N163" s="149">
        <v>0</v>
      </c>
      <c r="O163" s="149">
        <v>0</v>
      </c>
      <c r="P163" s="163">
        <v>0</v>
      </c>
      <c r="Q163" s="150">
        <v>0</v>
      </c>
    </row>
    <row r="164" spans="1:17" x14ac:dyDescent="0.25">
      <c r="A164" s="187" t="s">
        <v>32</v>
      </c>
      <c r="B164" s="235">
        <v>7</v>
      </c>
      <c r="C164" s="236">
        <f t="shared" ref="C164:K165" si="79">SUM(C158,C160,C162)</f>
        <v>0</v>
      </c>
      <c r="D164" s="237">
        <f t="shared" si="79"/>
        <v>0</v>
      </c>
      <c r="E164" s="237">
        <f t="shared" si="79"/>
        <v>0</v>
      </c>
      <c r="F164" s="237">
        <f t="shared" si="79"/>
        <v>0</v>
      </c>
      <c r="G164" s="237">
        <f t="shared" si="79"/>
        <v>0</v>
      </c>
      <c r="H164" s="237">
        <f t="shared" si="79"/>
        <v>0</v>
      </c>
      <c r="I164" s="237">
        <f t="shared" si="79"/>
        <v>0</v>
      </c>
      <c r="J164" s="237">
        <f t="shared" si="79"/>
        <v>0</v>
      </c>
      <c r="K164" s="237">
        <f t="shared" si="79"/>
        <v>0</v>
      </c>
      <c r="L164" s="237">
        <f>SUM(L158,L160,L162)</f>
        <v>0</v>
      </c>
      <c r="M164" s="237">
        <f t="shared" ref="M164:Q164" si="80">SUM(M158,M160,M162)</f>
        <v>0</v>
      </c>
      <c r="N164" s="237">
        <f t="shared" si="80"/>
        <v>0</v>
      </c>
      <c r="O164" s="237">
        <f t="shared" si="80"/>
        <v>0</v>
      </c>
      <c r="P164" s="237">
        <f t="shared" si="80"/>
        <v>0</v>
      </c>
      <c r="Q164" s="238">
        <f t="shared" si="80"/>
        <v>0</v>
      </c>
    </row>
    <row r="165" spans="1:17" ht="15.75" thickBot="1" x14ac:dyDescent="0.3">
      <c r="A165" s="192" t="s">
        <v>33</v>
      </c>
      <c r="B165" s="239">
        <v>8</v>
      </c>
      <c r="C165" s="240">
        <f t="shared" ref="C165" si="81">SUM(C159,C161,C163)</f>
        <v>0</v>
      </c>
      <c r="D165" s="241">
        <f t="shared" si="79"/>
        <v>0</v>
      </c>
      <c r="E165" s="241">
        <f t="shared" si="79"/>
        <v>0</v>
      </c>
      <c r="F165" s="241">
        <f t="shared" si="79"/>
        <v>0</v>
      </c>
      <c r="G165" s="241">
        <f t="shared" si="79"/>
        <v>0</v>
      </c>
      <c r="H165" s="241">
        <f t="shared" si="79"/>
        <v>0</v>
      </c>
      <c r="I165" s="241">
        <f t="shared" si="79"/>
        <v>0</v>
      </c>
      <c r="J165" s="241">
        <f t="shared" si="79"/>
        <v>0</v>
      </c>
      <c r="K165" s="241">
        <f t="shared" si="79"/>
        <v>0</v>
      </c>
      <c r="L165" s="241">
        <f>SUM(L159,L161,L163)</f>
        <v>0</v>
      </c>
      <c r="M165" s="241">
        <f t="shared" ref="M165:Q165" si="82">SUM(M159,M161,M163)</f>
        <v>0</v>
      </c>
      <c r="N165" s="241">
        <f t="shared" si="82"/>
        <v>0</v>
      </c>
      <c r="O165" s="241">
        <f t="shared" si="82"/>
        <v>0</v>
      </c>
      <c r="P165" s="241">
        <f t="shared" si="82"/>
        <v>0</v>
      </c>
      <c r="Q165" s="242">
        <f t="shared" si="82"/>
        <v>0</v>
      </c>
    </row>
    <row r="166" spans="1:17" ht="15.75" thickBot="1" x14ac:dyDescent="0.3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</row>
    <row r="167" spans="1:17" ht="16.5" thickBot="1" x14ac:dyDescent="0.3">
      <c r="A167" s="227">
        <v>17</v>
      </c>
      <c r="B167" s="402" t="s">
        <v>64</v>
      </c>
      <c r="C167" s="402"/>
      <c r="D167" s="402"/>
      <c r="E167" s="402"/>
      <c r="F167" s="402"/>
      <c r="G167" s="402"/>
      <c r="H167" s="402"/>
      <c r="I167" s="402"/>
      <c r="J167" s="402"/>
      <c r="K167" s="402"/>
      <c r="L167" s="402"/>
      <c r="M167" s="402"/>
      <c r="N167" s="402"/>
      <c r="O167" s="402"/>
      <c r="P167" s="243"/>
      <c r="Q167" s="244">
        <f>IF(C174&gt;=1,1,IF(C174&lt;1,0))</f>
        <v>0</v>
      </c>
    </row>
    <row r="168" spans="1:17" x14ac:dyDescent="0.25">
      <c r="A168" s="230" t="s">
        <v>29</v>
      </c>
      <c r="B168" s="231">
        <v>1</v>
      </c>
      <c r="C168" s="232">
        <f t="shared" ref="C168:C173" si="83">SUM(F168,L168)</f>
        <v>0</v>
      </c>
      <c r="D168" s="157">
        <v>0</v>
      </c>
      <c r="E168" s="158">
        <v>0</v>
      </c>
      <c r="F168" s="158">
        <v>0</v>
      </c>
      <c r="G168" s="158">
        <v>0</v>
      </c>
      <c r="H168" s="158">
        <v>0</v>
      </c>
      <c r="I168" s="158">
        <v>0</v>
      </c>
      <c r="J168" s="158">
        <v>0</v>
      </c>
      <c r="K168" s="158">
        <v>0</v>
      </c>
      <c r="L168" s="158">
        <v>0</v>
      </c>
      <c r="M168" s="158">
        <v>0</v>
      </c>
      <c r="N168" s="158">
        <v>0</v>
      </c>
      <c r="O168" s="158">
        <v>0</v>
      </c>
      <c r="P168" s="160">
        <v>0</v>
      </c>
      <c r="Q168" s="159">
        <v>0</v>
      </c>
    </row>
    <row r="169" spans="1:17" x14ac:dyDescent="0.25">
      <c r="A169" s="179" t="s">
        <v>34</v>
      </c>
      <c r="B169" s="180">
        <v>2</v>
      </c>
      <c r="C169" s="233">
        <f t="shared" si="83"/>
        <v>0</v>
      </c>
      <c r="D169" s="152">
        <v>0</v>
      </c>
      <c r="E169" s="35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161">
        <v>0</v>
      </c>
      <c r="Q169" s="36">
        <v>0</v>
      </c>
    </row>
    <row r="170" spans="1:17" x14ac:dyDescent="0.25">
      <c r="A170" s="182" t="s">
        <v>30</v>
      </c>
      <c r="B170" s="183">
        <v>3</v>
      </c>
      <c r="C170" s="233">
        <f t="shared" si="83"/>
        <v>0</v>
      </c>
      <c r="D170" s="153">
        <v>0</v>
      </c>
      <c r="E170" s="154">
        <v>0</v>
      </c>
      <c r="F170" s="154">
        <v>0</v>
      </c>
      <c r="G170" s="154">
        <v>0</v>
      </c>
      <c r="H170" s="154">
        <v>0</v>
      </c>
      <c r="I170" s="154">
        <v>0</v>
      </c>
      <c r="J170" s="154">
        <v>0</v>
      </c>
      <c r="K170" s="154">
        <v>0</v>
      </c>
      <c r="L170" s="154">
        <v>0</v>
      </c>
      <c r="M170" s="154">
        <v>0</v>
      </c>
      <c r="N170" s="154">
        <v>0</v>
      </c>
      <c r="O170" s="154">
        <v>0</v>
      </c>
      <c r="P170" s="162">
        <v>0</v>
      </c>
      <c r="Q170" s="155">
        <v>0</v>
      </c>
    </row>
    <row r="171" spans="1:17" x14ac:dyDescent="0.25">
      <c r="A171" s="179" t="s">
        <v>34</v>
      </c>
      <c r="B171" s="180">
        <v>4</v>
      </c>
      <c r="C171" s="233">
        <f t="shared" si="83"/>
        <v>0</v>
      </c>
      <c r="D171" s="152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161">
        <v>0</v>
      </c>
      <c r="Q171" s="36">
        <v>0</v>
      </c>
    </row>
    <row r="172" spans="1:17" x14ac:dyDescent="0.25">
      <c r="A172" s="182" t="s">
        <v>31</v>
      </c>
      <c r="B172" s="183">
        <v>5</v>
      </c>
      <c r="C172" s="233">
        <f t="shared" si="83"/>
        <v>0</v>
      </c>
      <c r="D172" s="153">
        <v>0</v>
      </c>
      <c r="E172" s="154">
        <v>0</v>
      </c>
      <c r="F172" s="154">
        <v>0</v>
      </c>
      <c r="G172" s="154">
        <v>0</v>
      </c>
      <c r="H172" s="154">
        <v>0</v>
      </c>
      <c r="I172" s="154">
        <v>0</v>
      </c>
      <c r="J172" s="154">
        <v>0</v>
      </c>
      <c r="K172" s="154">
        <v>0</v>
      </c>
      <c r="L172" s="154">
        <v>0</v>
      </c>
      <c r="M172" s="154">
        <v>0</v>
      </c>
      <c r="N172" s="154">
        <v>0</v>
      </c>
      <c r="O172" s="154">
        <v>0</v>
      </c>
      <c r="P172" s="162">
        <v>0</v>
      </c>
      <c r="Q172" s="155">
        <v>0</v>
      </c>
    </row>
    <row r="173" spans="1:17" ht="15.75" thickBot="1" x14ac:dyDescent="0.3">
      <c r="A173" s="184" t="s">
        <v>34</v>
      </c>
      <c r="B173" s="185">
        <v>6</v>
      </c>
      <c r="C173" s="234">
        <f t="shared" si="83"/>
        <v>0</v>
      </c>
      <c r="D173" s="156">
        <v>0</v>
      </c>
      <c r="E173" s="149">
        <v>0</v>
      </c>
      <c r="F173" s="149">
        <v>0</v>
      </c>
      <c r="G173" s="149">
        <v>0</v>
      </c>
      <c r="H173" s="149">
        <v>0</v>
      </c>
      <c r="I173" s="149">
        <v>0</v>
      </c>
      <c r="J173" s="149">
        <v>0</v>
      </c>
      <c r="K173" s="149">
        <v>0</v>
      </c>
      <c r="L173" s="149">
        <v>0</v>
      </c>
      <c r="M173" s="149">
        <v>0</v>
      </c>
      <c r="N173" s="149">
        <v>0</v>
      </c>
      <c r="O173" s="149">
        <v>0</v>
      </c>
      <c r="P173" s="163">
        <v>0</v>
      </c>
      <c r="Q173" s="150">
        <v>0</v>
      </c>
    </row>
    <row r="174" spans="1:17" x14ac:dyDescent="0.25">
      <c r="A174" s="187" t="s">
        <v>32</v>
      </c>
      <c r="B174" s="235">
        <v>7</v>
      </c>
      <c r="C174" s="236">
        <f t="shared" ref="C174:K175" si="84">SUM(C168,C170,C172)</f>
        <v>0</v>
      </c>
      <c r="D174" s="237">
        <f t="shared" si="84"/>
        <v>0</v>
      </c>
      <c r="E174" s="237">
        <f t="shared" si="84"/>
        <v>0</v>
      </c>
      <c r="F174" s="237">
        <f t="shared" si="84"/>
        <v>0</v>
      </c>
      <c r="G174" s="237">
        <f t="shared" si="84"/>
        <v>0</v>
      </c>
      <c r="H174" s="237">
        <f t="shared" si="84"/>
        <v>0</v>
      </c>
      <c r="I174" s="237">
        <f t="shared" si="84"/>
        <v>0</v>
      </c>
      <c r="J174" s="237">
        <f t="shared" si="84"/>
        <v>0</v>
      </c>
      <c r="K174" s="237">
        <f t="shared" si="84"/>
        <v>0</v>
      </c>
      <c r="L174" s="237">
        <f>SUM(L168,L170,L172)</f>
        <v>0</v>
      </c>
      <c r="M174" s="237">
        <f t="shared" ref="M174:Q174" si="85">SUM(M168,M170,M172)</f>
        <v>0</v>
      </c>
      <c r="N174" s="237">
        <f t="shared" si="85"/>
        <v>0</v>
      </c>
      <c r="O174" s="237">
        <f t="shared" si="85"/>
        <v>0</v>
      </c>
      <c r="P174" s="237">
        <f t="shared" si="85"/>
        <v>0</v>
      </c>
      <c r="Q174" s="238">
        <f t="shared" si="85"/>
        <v>0</v>
      </c>
    </row>
    <row r="175" spans="1:17" ht="15.75" thickBot="1" x14ac:dyDescent="0.3">
      <c r="A175" s="192" t="s">
        <v>33</v>
      </c>
      <c r="B175" s="239">
        <v>8</v>
      </c>
      <c r="C175" s="240">
        <f t="shared" ref="C175" si="86">SUM(C169,C171,C173)</f>
        <v>0</v>
      </c>
      <c r="D175" s="241">
        <f t="shared" si="84"/>
        <v>0</v>
      </c>
      <c r="E175" s="241">
        <f t="shared" si="84"/>
        <v>0</v>
      </c>
      <c r="F175" s="241">
        <f t="shared" si="84"/>
        <v>0</v>
      </c>
      <c r="G175" s="241">
        <f t="shared" si="84"/>
        <v>0</v>
      </c>
      <c r="H175" s="241">
        <f t="shared" si="84"/>
        <v>0</v>
      </c>
      <c r="I175" s="241">
        <f t="shared" si="84"/>
        <v>0</v>
      </c>
      <c r="J175" s="241">
        <f t="shared" si="84"/>
        <v>0</v>
      </c>
      <c r="K175" s="241">
        <f t="shared" si="84"/>
        <v>0</v>
      </c>
      <c r="L175" s="241">
        <f>SUM(L169,L171,L173)</f>
        <v>0</v>
      </c>
      <c r="M175" s="241">
        <f t="shared" ref="M175:Q175" si="87">SUM(M169,M171,M173)</f>
        <v>0</v>
      </c>
      <c r="N175" s="241">
        <f t="shared" si="87"/>
        <v>0</v>
      </c>
      <c r="O175" s="241">
        <f t="shared" si="87"/>
        <v>0</v>
      </c>
      <c r="P175" s="241">
        <f t="shared" si="87"/>
        <v>0</v>
      </c>
      <c r="Q175" s="242">
        <f t="shared" si="87"/>
        <v>0</v>
      </c>
    </row>
    <row r="176" spans="1:17" ht="15.75" thickBot="1" x14ac:dyDescent="0.3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</row>
    <row r="177" spans="1:17" ht="16.5" thickBot="1" x14ac:dyDescent="0.3">
      <c r="A177" s="227">
        <v>18</v>
      </c>
      <c r="B177" s="402" t="s">
        <v>65</v>
      </c>
      <c r="C177" s="402"/>
      <c r="D177" s="402"/>
      <c r="E177" s="402"/>
      <c r="F177" s="402"/>
      <c r="G177" s="402"/>
      <c r="H177" s="402"/>
      <c r="I177" s="402"/>
      <c r="J177" s="402"/>
      <c r="K177" s="402"/>
      <c r="L177" s="402"/>
      <c r="M177" s="402"/>
      <c r="N177" s="402"/>
      <c r="O177" s="402"/>
      <c r="P177" s="243"/>
      <c r="Q177" s="244">
        <f>IF(C184&gt;=1,1,IF(C184&lt;1,0))</f>
        <v>1</v>
      </c>
    </row>
    <row r="178" spans="1:17" x14ac:dyDescent="0.25">
      <c r="A178" s="230" t="s">
        <v>29</v>
      </c>
      <c r="B178" s="231">
        <v>1</v>
      </c>
      <c r="C178" s="232">
        <f t="shared" ref="C178:C183" si="88">SUM(F178,L178)</f>
        <v>7</v>
      </c>
      <c r="D178" s="157">
        <v>0</v>
      </c>
      <c r="E178" s="158">
        <v>0</v>
      </c>
      <c r="F178" s="158">
        <v>7</v>
      </c>
      <c r="G178" s="158">
        <v>0</v>
      </c>
      <c r="H178" s="158">
        <v>0</v>
      </c>
      <c r="I178" s="158">
        <v>0</v>
      </c>
      <c r="J178" s="158">
        <v>0</v>
      </c>
      <c r="K178" s="158">
        <v>0</v>
      </c>
      <c r="L178" s="158">
        <v>0</v>
      </c>
      <c r="M178" s="158">
        <v>0</v>
      </c>
      <c r="N178" s="158">
        <v>0</v>
      </c>
      <c r="O178" s="158">
        <v>0</v>
      </c>
      <c r="P178" s="160">
        <v>0</v>
      </c>
      <c r="Q178" s="159">
        <v>0</v>
      </c>
    </row>
    <row r="179" spans="1:17" x14ac:dyDescent="0.25">
      <c r="A179" s="179" t="s">
        <v>34</v>
      </c>
      <c r="B179" s="180">
        <v>2</v>
      </c>
      <c r="C179" s="233">
        <f t="shared" si="88"/>
        <v>7</v>
      </c>
      <c r="D179" s="152">
        <v>0</v>
      </c>
      <c r="E179" s="35">
        <v>0</v>
      </c>
      <c r="F179" s="35">
        <v>7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161">
        <v>0</v>
      </c>
      <c r="Q179" s="36">
        <v>0</v>
      </c>
    </row>
    <row r="180" spans="1:17" x14ac:dyDescent="0.25">
      <c r="A180" s="182" t="s">
        <v>30</v>
      </c>
      <c r="B180" s="183">
        <v>3</v>
      </c>
      <c r="C180" s="233">
        <f t="shared" si="88"/>
        <v>0</v>
      </c>
      <c r="D180" s="153">
        <v>0</v>
      </c>
      <c r="E180" s="154">
        <v>0</v>
      </c>
      <c r="F180" s="154">
        <v>0</v>
      </c>
      <c r="G180" s="154">
        <v>0</v>
      </c>
      <c r="H180" s="154">
        <v>0</v>
      </c>
      <c r="I180" s="154">
        <v>0</v>
      </c>
      <c r="J180" s="154">
        <v>0</v>
      </c>
      <c r="K180" s="154">
        <v>0</v>
      </c>
      <c r="L180" s="154">
        <v>0</v>
      </c>
      <c r="M180" s="154">
        <v>0</v>
      </c>
      <c r="N180" s="154">
        <v>0</v>
      </c>
      <c r="O180" s="154">
        <v>0</v>
      </c>
      <c r="P180" s="162">
        <v>0</v>
      </c>
      <c r="Q180" s="155">
        <v>0</v>
      </c>
    </row>
    <row r="181" spans="1:17" x14ac:dyDescent="0.25">
      <c r="A181" s="179" t="s">
        <v>34</v>
      </c>
      <c r="B181" s="180">
        <v>4</v>
      </c>
      <c r="C181" s="233">
        <f t="shared" si="88"/>
        <v>0</v>
      </c>
      <c r="D181" s="152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161">
        <v>0</v>
      </c>
      <c r="Q181" s="36">
        <v>0</v>
      </c>
    </row>
    <row r="182" spans="1:17" x14ac:dyDescent="0.25">
      <c r="A182" s="182" t="s">
        <v>31</v>
      </c>
      <c r="B182" s="183">
        <v>5</v>
      </c>
      <c r="C182" s="233">
        <f t="shared" si="88"/>
        <v>0</v>
      </c>
      <c r="D182" s="153">
        <v>0</v>
      </c>
      <c r="E182" s="154">
        <v>0</v>
      </c>
      <c r="F182" s="154">
        <v>0</v>
      </c>
      <c r="G182" s="154">
        <v>0</v>
      </c>
      <c r="H182" s="154">
        <v>0</v>
      </c>
      <c r="I182" s="154">
        <v>0</v>
      </c>
      <c r="J182" s="154">
        <v>0</v>
      </c>
      <c r="K182" s="154">
        <v>0</v>
      </c>
      <c r="L182" s="154">
        <v>0</v>
      </c>
      <c r="M182" s="154">
        <v>0</v>
      </c>
      <c r="N182" s="154">
        <v>0</v>
      </c>
      <c r="O182" s="154">
        <v>0</v>
      </c>
      <c r="P182" s="162">
        <v>0</v>
      </c>
      <c r="Q182" s="155">
        <v>0</v>
      </c>
    </row>
    <row r="183" spans="1:17" ht="15.75" thickBot="1" x14ac:dyDescent="0.3">
      <c r="A183" s="184" t="s">
        <v>34</v>
      </c>
      <c r="B183" s="185">
        <v>6</v>
      </c>
      <c r="C183" s="234">
        <f t="shared" si="88"/>
        <v>0</v>
      </c>
      <c r="D183" s="156">
        <v>0</v>
      </c>
      <c r="E183" s="149">
        <v>0</v>
      </c>
      <c r="F183" s="149">
        <v>0</v>
      </c>
      <c r="G183" s="149">
        <v>0</v>
      </c>
      <c r="H183" s="149">
        <v>0</v>
      </c>
      <c r="I183" s="149">
        <v>0</v>
      </c>
      <c r="J183" s="149">
        <v>0</v>
      </c>
      <c r="K183" s="149">
        <v>0</v>
      </c>
      <c r="L183" s="149">
        <v>0</v>
      </c>
      <c r="M183" s="149">
        <v>0</v>
      </c>
      <c r="N183" s="149">
        <v>0</v>
      </c>
      <c r="O183" s="149">
        <v>0</v>
      </c>
      <c r="P183" s="163">
        <v>0</v>
      </c>
      <c r="Q183" s="150">
        <v>0</v>
      </c>
    </row>
    <row r="184" spans="1:17" x14ac:dyDescent="0.25">
      <c r="A184" s="187" t="s">
        <v>32</v>
      </c>
      <c r="B184" s="235">
        <v>7</v>
      </c>
      <c r="C184" s="236">
        <f t="shared" ref="C184:K185" si="89">SUM(C178,C180,C182)</f>
        <v>7</v>
      </c>
      <c r="D184" s="237">
        <f t="shared" si="89"/>
        <v>0</v>
      </c>
      <c r="E184" s="237">
        <f t="shared" si="89"/>
        <v>0</v>
      </c>
      <c r="F184" s="237">
        <f t="shared" si="89"/>
        <v>7</v>
      </c>
      <c r="G184" s="237">
        <f t="shared" si="89"/>
        <v>0</v>
      </c>
      <c r="H184" s="237">
        <f t="shared" si="89"/>
        <v>0</v>
      </c>
      <c r="I184" s="237">
        <f t="shared" si="89"/>
        <v>0</v>
      </c>
      <c r="J184" s="237">
        <f t="shared" si="89"/>
        <v>0</v>
      </c>
      <c r="K184" s="237">
        <f t="shared" si="89"/>
        <v>0</v>
      </c>
      <c r="L184" s="237">
        <f>SUM(L178,L180,L182)</f>
        <v>0</v>
      </c>
      <c r="M184" s="237">
        <f t="shared" ref="M184:Q184" si="90">SUM(M178,M180,M182)</f>
        <v>0</v>
      </c>
      <c r="N184" s="237">
        <f t="shared" si="90"/>
        <v>0</v>
      </c>
      <c r="O184" s="237">
        <f t="shared" si="90"/>
        <v>0</v>
      </c>
      <c r="P184" s="237">
        <f t="shared" si="90"/>
        <v>0</v>
      </c>
      <c r="Q184" s="238">
        <f t="shared" si="90"/>
        <v>0</v>
      </c>
    </row>
    <row r="185" spans="1:17" ht="15.75" thickBot="1" x14ac:dyDescent="0.3">
      <c r="A185" s="192" t="s">
        <v>33</v>
      </c>
      <c r="B185" s="239">
        <v>8</v>
      </c>
      <c r="C185" s="240">
        <f t="shared" ref="C185" si="91">SUM(C179,C181,C183)</f>
        <v>7</v>
      </c>
      <c r="D185" s="241">
        <f t="shared" si="89"/>
        <v>0</v>
      </c>
      <c r="E185" s="241">
        <f t="shared" si="89"/>
        <v>0</v>
      </c>
      <c r="F185" s="241">
        <f t="shared" si="89"/>
        <v>7</v>
      </c>
      <c r="G185" s="241">
        <f t="shared" si="89"/>
        <v>0</v>
      </c>
      <c r="H185" s="241">
        <f t="shared" si="89"/>
        <v>0</v>
      </c>
      <c r="I185" s="241">
        <f t="shared" si="89"/>
        <v>0</v>
      </c>
      <c r="J185" s="241">
        <f t="shared" si="89"/>
        <v>0</v>
      </c>
      <c r="K185" s="241">
        <f t="shared" si="89"/>
        <v>0</v>
      </c>
      <c r="L185" s="241">
        <f>SUM(L179,L181,L183)</f>
        <v>0</v>
      </c>
      <c r="M185" s="241">
        <f t="shared" ref="M185:Q185" si="92">SUM(M179,M181,M183)</f>
        <v>0</v>
      </c>
      <c r="N185" s="241">
        <f t="shared" si="92"/>
        <v>0</v>
      </c>
      <c r="O185" s="241">
        <f t="shared" si="92"/>
        <v>0</v>
      </c>
      <c r="P185" s="241">
        <f t="shared" si="92"/>
        <v>0</v>
      </c>
      <c r="Q185" s="242">
        <f t="shared" si="92"/>
        <v>0</v>
      </c>
    </row>
    <row r="186" spans="1:17" ht="15.75" thickBot="1" x14ac:dyDescent="0.3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</row>
    <row r="187" spans="1:17" ht="16.5" thickBot="1" x14ac:dyDescent="0.3">
      <c r="A187" s="227">
        <v>19</v>
      </c>
      <c r="B187" s="402" t="s">
        <v>66</v>
      </c>
      <c r="C187" s="402"/>
      <c r="D187" s="402"/>
      <c r="E187" s="402"/>
      <c r="F187" s="402"/>
      <c r="G187" s="402"/>
      <c r="H187" s="402"/>
      <c r="I187" s="402"/>
      <c r="J187" s="402"/>
      <c r="K187" s="402"/>
      <c r="L187" s="402"/>
      <c r="M187" s="402"/>
      <c r="N187" s="402"/>
      <c r="O187" s="402"/>
      <c r="P187" s="243"/>
      <c r="Q187" s="244">
        <f>IF(C194&gt;=1,1,IF(C194&lt;1,0))</f>
        <v>1</v>
      </c>
    </row>
    <row r="188" spans="1:17" x14ac:dyDescent="0.25">
      <c r="A188" s="230" t="s">
        <v>29</v>
      </c>
      <c r="B188" s="231">
        <v>1</v>
      </c>
      <c r="C188" s="232">
        <f t="shared" ref="C188:C193" si="93">SUM(F188,L188)</f>
        <v>3</v>
      </c>
      <c r="D188" s="157">
        <v>0</v>
      </c>
      <c r="E188" s="158">
        <v>0</v>
      </c>
      <c r="F188" s="158">
        <v>2</v>
      </c>
      <c r="G188" s="158">
        <v>1</v>
      </c>
      <c r="H188" s="158">
        <v>0</v>
      </c>
      <c r="I188" s="158">
        <v>0</v>
      </c>
      <c r="J188" s="158">
        <v>0</v>
      </c>
      <c r="K188" s="158">
        <v>0</v>
      </c>
      <c r="L188" s="158">
        <v>1</v>
      </c>
      <c r="M188" s="158">
        <v>0</v>
      </c>
      <c r="N188" s="158">
        <v>0</v>
      </c>
      <c r="O188" s="158">
        <v>0</v>
      </c>
      <c r="P188" s="160">
        <v>0</v>
      </c>
      <c r="Q188" s="159">
        <v>0</v>
      </c>
    </row>
    <row r="189" spans="1:17" x14ac:dyDescent="0.25">
      <c r="A189" s="179" t="s">
        <v>34</v>
      </c>
      <c r="B189" s="180">
        <v>2</v>
      </c>
      <c r="C189" s="233">
        <f t="shared" si="93"/>
        <v>3</v>
      </c>
      <c r="D189" s="152">
        <v>0</v>
      </c>
      <c r="E189" s="35">
        <v>0</v>
      </c>
      <c r="F189" s="35">
        <v>2</v>
      </c>
      <c r="G189" s="35">
        <v>1</v>
      </c>
      <c r="H189" s="35">
        <v>0</v>
      </c>
      <c r="I189" s="35">
        <v>0</v>
      </c>
      <c r="J189" s="35">
        <v>0</v>
      </c>
      <c r="K189" s="35">
        <v>0</v>
      </c>
      <c r="L189" s="35">
        <v>1</v>
      </c>
      <c r="M189" s="35">
        <v>0</v>
      </c>
      <c r="N189" s="35">
        <v>0</v>
      </c>
      <c r="O189" s="35">
        <v>0</v>
      </c>
      <c r="P189" s="161">
        <v>0</v>
      </c>
      <c r="Q189" s="36">
        <v>0</v>
      </c>
    </row>
    <row r="190" spans="1:17" x14ac:dyDescent="0.25">
      <c r="A190" s="182" t="s">
        <v>30</v>
      </c>
      <c r="B190" s="183">
        <v>3</v>
      </c>
      <c r="C190" s="233">
        <f t="shared" si="93"/>
        <v>0</v>
      </c>
      <c r="D190" s="153">
        <v>0</v>
      </c>
      <c r="E190" s="154">
        <v>0</v>
      </c>
      <c r="F190" s="154">
        <v>0</v>
      </c>
      <c r="G190" s="154">
        <v>0</v>
      </c>
      <c r="H190" s="154">
        <v>0</v>
      </c>
      <c r="I190" s="154">
        <v>0</v>
      </c>
      <c r="J190" s="154">
        <v>0</v>
      </c>
      <c r="K190" s="154">
        <v>0</v>
      </c>
      <c r="L190" s="154">
        <v>0</v>
      </c>
      <c r="M190" s="154">
        <v>0</v>
      </c>
      <c r="N190" s="154">
        <v>0</v>
      </c>
      <c r="O190" s="154">
        <v>0</v>
      </c>
      <c r="P190" s="162">
        <v>0</v>
      </c>
      <c r="Q190" s="155">
        <v>0</v>
      </c>
    </row>
    <row r="191" spans="1:17" x14ac:dyDescent="0.25">
      <c r="A191" s="179" t="s">
        <v>34</v>
      </c>
      <c r="B191" s="180">
        <v>4</v>
      </c>
      <c r="C191" s="233">
        <f t="shared" si="93"/>
        <v>0</v>
      </c>
      <c r="D191" s="152">
        <v>0</v>
      </c>
      <c r="E191" s="35">
        <v>0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161">
        <v>0</v>
      </c>
      <c r="Q191" s="36">
        <v>0</v>
      </c>
    </row>
    <row r="192" spans="1:17" x14ac:dyDescent="0.25">
      <c r="A192" s="182" t="s">
        <v>31</v>
      </c>
      <c r="B192" s="183">
        <v>5</v>
      </c>
      <c r="C192" s="233">
        <f t="shared" si="93"/>
        <v>0</v>
      </c>
      <c r="D192" s="153">
        <v>0</v>
      </c>
      <c r="E192" s="154">
        <v>0</v>
      </c>
      <c r="F192" s="154">
        <v>0</v>
      </c>
      <c r="G192" s="154">
        <v>0</v>
      </c>
      <c r="H192" s="154">
        <v>0</v>
      </c>
      <c r="I192" s="154">
        <v>0</v>
      </c>
      <c r="J192" s="154">
        <v>0</v>
      </c>
      <c r="K192" s="154">
        <v>0</v>
      </c>
      <c r="L192" s="154">
        <v>0</v>
      </c>
      <c r="M192" s="154">
        <v>0</v>
      </c>
      <c r="N192" s="154">
        <v>0</v>
      </c>
      <c r="O192" s="154">
        <v>0</v>
      </c>
      <c r="P192" s="162">
        <v>0</v>
      </c>
      <c r="Q192" s="155">
        <v>0</v>
      </c>
    </row>
    <row r="193" spans="1:17" ht="15.75" thickBot="1" x14ac:dyDescent="0.3">
      <c r="A193" s="184" t="s">
        <v>34</v>
      </c>
      <c r="B193" s="185">
        <v>6</v>
      </c>
      <c r="C193" s="234">
        <f t="shared" si="93"/>
        <v>0</v>
      </c>
      <c r="D193" s="156">
        <v>0</v>
      </c>
      <c r="E193" s="149">
        <v>0</v>
      </c>
      <c r="F193" s="149">
        <v>0</v>
      </c>
      <c r="G193" s="149">
        <v>0</v>
      </c>
      <c r="H193" s="149">
        <v>0</v>
      </c>
      <c r="I193" s="149">
        <v>0</v>
      </c>
      <c r="J193" s="149">
        <v>0</v>
      </c>
      <c r="K193" s="149">
        <v>0</v>
      </c>
      <c r="L193" s="149">
        <v>0</v>
      </c>
      <c r="M193" s="149">
        <v>0</v>
      </c>
      <c r="N193" s="149">
        <v>0</v>
      </c>
      <c r="O193" s="149">
        <v>0</v>
      </c>
      <c r="P193" s="163">
        <v>0</v>
      </c>
      <c r="Q193" s="150">
        <v>0</v>
      </c>
    </row>
    <row r="194" spans="1:17" x14ac:dyDescent="0.25">
      <c r="A194" s="187" t="s">
        <v>32</v>
      </c>
      <c r="B194" s="235">
        <v>7</v>
      </c>
      <c r="C194" s="236">
        <f t="shared" ref="C194:K195" si="94">SUM(C188,C190,C192)</f>
        <v>3</v>
      </c>
      <c r="D194" s="237">
        <f t="shared" si="94"/>
        <v>0</v>
      </c>
      <c r="E194" s="237">
        <f t="shared" si="94"/>
        <v>0</v>
      </c>
      <c r="F194" s="237">
        <f t="shared" si="94"/>
        <v>2</v>
      </c>
      <c r="G194" s="237">
        <f t="shared" si="94"/>
        <v>1</v>
      </c>
      <c r="H194" s="237">
        <f t="shared" si="94"/>
        <v>0</v>
      </c>
      <c r="I194" s="237">
        <f t="shared" si="94"/>
        <v>0</v>
      </c>
      <c r="J194" s="237">
        <f t="shared" si="94"/>
        <v>0</v>
      </c>
      <c r="K194" s="237">
        <f t="shared" si="94"/>
        <v>0</v>
      </c>
      <c r="L194" s="237">
        <f>SUM(L188,L190,L192)</f>
        <v>1</v>
      </c>
      <c r="M194" s="237">
        <f t="shared" ref="M194:Q194" si="95">SUM(M188,M190,M192)</f>
        <v>0</v>
      </c>
      <c r="N194" s="237">
        <f t="shared" si="95"/>
        <v>0</v>
      </c>
      <c r="O194" s="237">
        <f t="shared" si="95"/>
        <v>0</v>
      </c>
      <c r="P194" s="237">
        <f t="shared" si="95"/>
        <v>0</v>
      </c>
      <c r="Q194" s="238">
        <f t="shared" si="95"/>
        <v>0</v>
      </c>
    </row>
    <row r="195" spans="1:17" ht="15.75" thickBot="1" x14ac:dyDescent="0.3">
      <c r="A195" s="192" t="s">
        <v>33</v>
      </c>
      <c r="B195" s="239">
        <v>8</v>
      </c>
      <c r="C195" s="240">
        <f t="shared" ref="C195" si="96">SUM(C189,C191,C193)</f>
        <v>3</v>
      </c>
      <c r="D195" s="241">
        <f t="shared" si="94"/>
        <v>0</v>
      </c>
      <c r="E195" s="241">
        <f t="shared" si="94"/>
        <v>0</v>
      </c>
      <c r="F195" s="241">
        <f t="shared" si="94"/>
        <v>2</v>
      </c>
      <c r="G195" s="241">
        <f t="shared" si="94"/>
        <v>1</v>
      </c>
      <c r="H195" s="241">
        <f t="shared" si="94"/>
        <v>0</v>
      </c>
      <c r="I195" s="241">
        <f t="shared" si="94"/>
        <v>0</v>
      </c>
      <c r="J195" s="241">
        <f t="shared" si="94"/>
        <v>0</v>
      </c>
      <c r="K195" s="241">
        <f t="shared" si="94"/>
        <v>0</v>
      </c>
      <c r="L195" s="241">
        <f>SUM(L189,L191,L193)</f>
        <v>1</v>
      </c>
      <c r="M195" s="241">
        <f t="shared" ref="M195:Q195" si="97">SUM(M189,M191,M193)</f>
        <v>0</v>
      </c>
      <c r="N195" s="241">
        <f t="shared" si="97"/>
        <v>0</v>
      </c>
      <c r="O195" s="241">
        <f t="shared" si="97"/>
        <v>0</v>
      </c>
      <c r="P195" s="241">
        <f t="shared" si="97"/>
        <v>0</v>
      </c>
      <c r="Q195" s="242">
        <f t="shared" si="97"/>
        <v>0</v>
      </c>
    </row>
    <row r="196" spans="1:17" ht="15.75" thickBot="1" x14ac:dyDescent="0.3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</row>
    <row r="197" spans="1:17" ht="16.5" thickBot="1" x14ac:dyDescent="0.3">
      <c r="A197" s="227">
        <v>20</v>
      </c>
      <c r="B197" s="402" t="s">
        <v>67</v>
      </c>
      <c r="C197" s="402"/>
      <c r="D197" s="402"/>
      <c r="E197" s="402"/>
      <c r="F197" s="402"/>
      <c r="G197" s="402"/>
      <c r="H197" s="402"/>
      <c r="I197" s="402"/>
      <c r="J197" s="402"/>
      <c r="K197" s="402"/>
      <c r="L197" s="402"/>
      <c r="M197" s="402"/>
      <c r="N197" s="402"/>
      <c r="O197" s="402"/>
      <c r="P197" s="243"/>
      <c r="Q197" s="244">
        <f>IF(C204&gt;=1,1,IF(C204&lt;1,0))</f>
        <v>1</v>
      </c>
    </row>
    <row r="198" spans="1:17" x14ac:dyDescent="0.25">
      <c r="A198" s="230" t="s">
        <v>29</v>
      </c>
      <c r="B198" s="231">
        <v>1</v>
      </c>
      <c r="C198" s="232">
        <f t="shared" ref="C198:C203" si="98">SUM(F198,L198)</f>
        <v>1</v>
      </c>
      <c r="D198" s="157">
        <v>0</v>
      </c>
      <c r="E198" s="158">
        <v>0</v>
      </c>
      <c r="F198" s="158">
        <v>1</v>
      </c>
      <c r="G198" s="158">
        <v>1</v>
      </c>
      <c r="H198" s="158">
        <v>0</v>
      </c>
      <c r="I198" s="158">
        <v>0</v>
      </c>
      <c r="J198" s="158">
        <v>0</v>
      </c>
      <c r="K198" s="158">
        <v>0</v>
      </c>
      <c r="L198" s="158">
        <v>0</v>
      </c>
      <c r="M198" s="158">
        <v>0</v>
      </c>
      <c r="N198" s="158">
        <v>0</v>
      </c>
      <c r="O198" s="158">
        <v>0</v>
      </c>
      <c r="P198" s="160">
        <v>0</v>
      </c>
      <c r="Q198" s="159">
        <v>0</v>
      </c>
    </row>
    <row r="199" spans="1:17" x14ac:dyDescent="0.25">
      <c r="A199" s="179" t="s">
        <v>34</v>
      </c>
      <c r="B199" s="180">
        <v>2</v>
      </c>
      <c r="C199" s="233">
        <f t="shared" si="98"/>
        <v>1</v>
      </c>
      <c r="D199" s="152">
        <v>0</v>
      </c>
      <c r="E199" s="35">
        <v>0</v>
      </c>
      <c r="F199" s="35">
        <v>1</v>
      </c>
      <c r="G199" s="35">
        <v>1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161">
        <v>0</v>
      </c>
      <c r="Q199" s="36">
        <v>0</v>
      </c>
    </row>
    <row r="200" spans="1:17" x14ac:dyDescent="0.25">
      <c r="A200" s="182" t="s">
        <v>30</v>
      </c>
      <c r="B200" s="183">
        <v>3</v>
      </c>
      <c r="C200" s="233">
        <f t="shared" si="98"/>
        <v>0</v>
      </c>
      <c r="D200" s="153">
        <v>0</v>
      </c>
      <c r="E200" s="154">
        <v>0</v>
      </c>
      <c r="F200" s="154">
        <v>0</v>
      </c>
      <c r="G200" s="154">
        <v>0</v>
      </c>
      <c r="H200" s="154">
        <v>0</v>
      </c>
      <c r="I200" s="154">
        <v>0</v>
      </c>
      <c r="J200" s="154">
        <v>0</v>
      </c>
      <c r="K200" s="154">
        <v>0</v>
      </c>
      <c r="L200" s="154">
        <v>0</v>
      </c>
      <c r="M200" s="154">
        <v>0</v>
      </c>
      <c r="N200" s="154">
        <v>0</v>
      </c>
      <c r="O200" s="154">
        <v>0</v>
      </c>
      <c r="P200" s="162">
        <v>0</v>
      </c>
      <c r="Q200" s="155">
        <v>0</v>
      </c>
    </row>
    <row r="201" spans="1:17" x14ac:dyDescent="0.25">
      <c r="A201" s="179" t="s">
        <v>34</v>
      </c>
      <c r="B201" s="180">
        <v>4</v>
      </c>
      <c r="C201" s="233">
        <f t="shared" si="98"/>
        <v>0</v>
      </c>
      <c r="D201" s="152">
        <v>0</v>
      </c>
      <c r="E201" s="35">
        <v>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161">
        <v>0</v>
      </c>
      <c r="Q201" s="36">
        <v>0</v>
      </c>
    </row>
    <row r="202" spans="1:17" x14ac:dyDescent="0.25">
      <c r="A202" s="182" t="s">
        <v>31</v>
      </c>
      <c r="B202" s="183">
        <v>5</v>
      </c>
      <c r="C202" s="233">
        <f t="shared" si="98"/>
        <v>0</v>
      </c>
      <c r="D202" s="153">
        <v>0</v>
      </c>
      <c r="E202" s="154">
        <v>0</v>
      </c>
      <c r="F202" s="154">
        <v>0</v>
      </c>
      <c r="G202" s="154">
        <v>0</v>
      </c>
      <c r="H202" s="154">
        <v>0</v>
      </c>
      <c r="I202" s="154">
        <v>0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62">
        <v>0</v>
      </c>
      <c r="Q202" s="155">
        <v>0</v>
      </c>
    </row>
    <row r="203" spans="1:17" ht="15.75" thickBot="1" x14ac:dyDescent="0.3">
      <c r="A203" s="184" t="s">
        <v>34</v>
      </c>
      <c r="B203" s="185">
        <v>6</v>
      </c>
      <c r="C203" s="234">
        <f t="shared" si="98"/>
        <v>0</v>
      </c>
      <c r="D203" s="156">
        <v>0</v>
      </c>
      <c r="E203" s="149">
        <v>0</v>
      </c>
      <c r="F203" s="149">
        <v>0</v>
      </c>
      <c r="G203" s="149">
        <v>0</v>
      </c>
      <c r="H203" s="149">
        <v>0</v>
      </c>
      <c r="I203" s="149">
        <v>0</v>
      </c>
      <c r="J203" s="149">
        <v>0</v>
      </c>
      <c r="K203" s="149">
        <v>0</v>
      </c>
      <c r="L203" s="149">
        <v>0</v>
      </c>
      <c r="M203" s="149">
        <v>0</v>
      </c>
      <c r="N203" s="149">
        <v>0</v>
      </c>
      <c r="O203" s="149">
        <v>0</v>
      </c>
      <c r="P203" s="163">
        <v>0</v>
      </c>
      <c r="Q203" s="150">
        <v>0</v>
      </c>
    </row>
    <row r="204" spans="1:17" x14ac:dyDescent="0.25">
      <c r="A204" s="187" t="s">
        <v>32</v>
      </c>
      <c r="B204" s="235">
        <v>7</v>
      </c>
      <c r="C204" s="236">
        <f t="shared" ref="C204:K205" si="99">SUM(C198,C200,C202)</f>
        <v>1</v>
      </c>
      <c r="D204" s="237">
        <f t="shared" si="99"/>
        <v>0</v>
      </c>
      <c r="E204" s="237">
        <f t="shared" si="99"/>
        <v>0</v>
      </c>
      <c r="F204" s="237">
        <f t="shared" si="99"/>
        <v>1</v>
      </c>
      <c r="G204" s="237">
        <f t="shared" si="99"/>
        <v>1</v>
      </c>
      <c r="H204" s="237">
        <f t="shared" si="99"/>
        <v>0</v>
      </c>
      <c r="I204" s="237">
        <f t="shared" si="99"/>
        <v>0</v>
      </c>
      <c r="J204" s="237">
        <f t="shared" si="99"/>
        <v>0</v>
      </c>
      <c r="K204" s="237">
        <f t="shared" si="99"/>
        <v>0</v>
      </c>
      <c r="L204" s="237">
        <f>SUM(L198,L200,L202)</f>
        <v>0</v>
      </c>
      <c r="M204" s="237">
        <f t="shared" ref="M204:Q204" si="100">SUM(M198,M200,M202)</f>
        <v>0</v>
      </c>
      <c r="N204" s="237">
        <f t="shared" si="100"/>
        <v>0</v>
      </c>
      <c r="O204" s="237">
        <f t="shared" si="100"/>
        <v>0</v>
      </c>
      <c r="P204" s="237">
        <f t="shared" si="100"/>
        <v>0</v>
      </c>
      <c r="Q204" s="238">
        <f t="shared" si="100"/>
        <v>0</v>
      </c>
    </row>
    <row r="205" spans="1:17" ht="15.75" thickBot="1" x14ac:dyDescent="0.3">
      <c r="A205" s="192" t="s">
        <v>33</v>
      </c>
      <c r="B205" s="239">
        <v>8</v>
      </c>
      <c r="C205" s="240">
        <f t="shared" ref="C205" si="101">SUM(C199,C201,C203)</f>
        <v>1</v>
      </c>
      <c r="D205" s="241">
        <f t="shared" si="99"/>
        <v>0</v>
      </c>
      <c r="E205" s="241">
        <f t="shared" si="99"/>
        <v>0</v>
      </c>
      <c r="F205" s="241">
        <f t="shared" si="99"/>
        <v>1</v>
      </c>
      <c r="G205" s="241">
        <f t="shared" si="99"/>
        <v>1</v>
      </c>
      <c r="H205" s="241">
        <f t="shared" si="99"/>
        <v>0</v>
      </c>
      <c r="I205" s="241">
        <f t="shared" si="99"/>
        <v>0</v>
      </c>
      <c r="J205" s="241">
        <f t="shared" si="99"/>
        <v>0</v>
      </c>
      <c r="K205" s="241">
        <f t="shared" si="99"/>
        <v>0</v>
      </c>
      <c r="L205" s="241">
        <f>SUM(L199,L201,L203)</f>
        <v>0</v>
      </c>
      <c r="M205" s="241">
        <f t="shared" ref="M205:Q205" si="102">SUM(M199,M201,M203)</f>
        <v>0</v>
      </c>
      <c r="N205" s="241">
        <f t="shared" si="102"/>
        <v>0</v>
      </c>
      <c r="O205" s="241">
        <f t="shared" si="102"/>
        <v>0</v>
      </c>
      <c r="P205" s="241">
        <f t="shared" si="102"/>
        <v>0</v>
      </c>
      <c r="Q205" s="242">
        <f t="shared" si="102"/>
        <v>0</v>
      </c>
    </row>
    <row r="206" spans="1:17" ht="15.75" thickBot="1" x14ac:dyDescent="0.3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</row>
    <row r="207" spans="1:17" ht="16.5" thickBot="1" x14ac:dyDescent="0.3">
      <c r="A207" s="227">
        <v>21</v>
      </c>
      <c r="B207" s="402" t="s">
        <v>68</v>
      </c>
      <c r="C207" s="402"/>
      <c r="D207" s="402"/>
      <c r="E207" s="402"/>
      <c r="F207" s="402"/>
      <c r="G207" s="402"/>
      <c r="H207" s="402"/>
      <c r="I207" s="402"/>
      <c r="J207" s="402"/>
      <c r="K207" s="402"/>
      <c r="L207" s="402"/>
      <c r="M207" s="402"/>
      <c r="N207" s="402"/>
      <c r="O207" s="402"/>
      <c r="P207" s="243"/>
      <c r="Q207" s="244">
        <f>IF(C214&gt;=1,1,IF(C214&lt;1,0))</f>
        <v>0</v>
      </c>
    </row>
    <row r="208" spans="1:17" x14ac:dyDescent="0.25">
      <c r="A208" s="230" t="s">
        <v>29</v>
      </c>
      <c r="B208" s="231">
        <v>1</v>
      </c>
      <c r="C208" s="232">
        <f t="shared" ref="C208:C213" si="103">SUM(F208,L208)</f>
        <v>0</v>
      </c>
      <c r="D208" s="157">
        <v>0</v>
      </c>
      <c r="E208" s="158">
        <v>0</v>
      </c>
      <c r="F208" s="158">
        <v>0</v>
      </c>
      <c r="G208" s="158">
        <v>0</v>
      </c>
      <c r="H208" s="158">
        <v>0</v>
      </c>
      <c r="I208" s="158">
        <v>0</v>
      </c>
      <c r="J208" s="158">
        <v>0</v>
      </c>
      <c r="K208" s="158">
        <v>0</v>
      </c>
      <c r="L208" s="158">
        <v>0</v>
      </c>
      <c r="M208" s="158">
        <v>0</v>
      </c>
      <c r="N208" s="158">
        <v>0</v>
      </c>
      <c r="O208" s="158">
        <v>0</v>
      </c>
      <c r="P208" s="160">
        <v>0</v>
      </c>
      <c r="Q208" s="159">
        <v>0</v>
      </c>
    </row>
    <row r="209" spans="1:17" x14ac:dyDescent="0.25">
      <c r="A209" s="179" t="s">
        <v>34</v>
      </c>
      <c r="B209" s="180">
        <v>2</v>
      </c>
      <c r="C209" s="233">
        <f t="shared" si="103"/>
        <v>0</v>
      </c>
      <c r="D209" s="152">
        <v>0</v>
      </c>
      <c r="E209" s="35">
        <v>0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161">
        <v>0</v>
      </c>
      <c r="Q209" s="36">
        <v>0</v>
      </c>
    </row>
    <row r="210" spans="1:17" x14ac:dyDescent="0.25">
      <c r="A210" s="182" t="s">
        <v>30</v>
      </c>
      <c r="B210" s="183">
        <v>3</v>
      </c>
      <c r="C210" s="233">
        <f t="shared" si="103"/>
        <v>0</v>
      </c>
      <c r="D210" s="153">
        <v>0</v>
      </c>
      <c r="E210" s="154">
        <v>0</v>
      </c>
      <c r="F210" s="154">
        <v>0</v>
      </c>
      <c r="G210" s="154">
        <v>0</v>
      </c>
      <c r="H210" s="154">
        <v>0</v>
      </c>
      <c r="I210" s="154">
        <v>0</v>
      </c>
      <c r="J210" s="154">
        <v>0</v>
      </c>
      <c r="K210" s="154">
        <v>0</v>
      </c>
      <c r="L210" s="154">
        <v>0</v>
      </c>
      <c r="M210" s="154">
        <v>0</v>
      </c>
      <c r="N210" s="154">
        <v>0</v>
      </c>
      <c r="O210" s="154">
        <v>0</v>
      </c>
      <c r="P210" s="162">
        <v>0</v>
      </c>
      <c r="Q210" s="155">
        <v>0</v>
      </c>
    </row>
    <row r="211" spans="1:17" x14ac:dyDescent="0.25">
      <c r="A211" s="179" t="s">
        <v>34</v>
      </c>
      <c r="B211" s="180">
        <v>4</v>
      </c>
      <c r="C211" s="233">
        <f t="shared" si="103"/>
        <v>0</v>
      </c>
      <c r="D211" s="152">
        <v>0</v>
      </c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161">
        <v>0</v>
      </c>
      <c r="Q211" s="36">
        <v>0</v>
      </c>
    </row>
    <row r="212" spans="1:17" x14ac:dyDescent="0.25">
      <c r="A212" s="182" t="s">
        <v>31</v>
      </c>
      <c r="B212" s="183">
        <v>5</v>
      </c>
      <c r="C212" s="233">
        <f t="shared" si="103"/>
        <v>0</v>
      </c>
      <c r="D212" s="153">
        <v>0</v>
      </c>
      <c r="E212" s="154">
        <v>0</v>
      </c>
      <c r="F212" s="154">
        <v>0</v>
      </c>
      <c r="G212" s="154">
        <v>0</v>
      </c>
      <c r="H212" s="154">
        <v>0</v>
      </c>
      <c r="I212" s="154">
        <v>0</v>
      </c>
      <c r="J212" s="154">
        <v>0</v>
      </c>
      <c r="K212" s="154">
        <v>0</v>
      </c>
      <c r="L212" s="154">
        <v>0</v>
      </c>
      <c r="M212" s="154">
        <v>0</v>
      </c>
      <c r="N212" s="154">
        <v>0</v>
      </c>
      <c r="O212" s="154">
        <v>0</v>
      </c>
      <c r="P212" s="162">
        <v>0</v>
      </c>
      <c r="Q212" s="155">
        <v>0</v>
      </c>
    </row>
    <row r="213" spans="1:17" ht="15.75" thickBot="1" x14ac:dyDescent="0.3">
      <c r="A213" s="184" t="s">
        <v>34</v>
      </c>
      <c r="B213" s="185">
        <v>6</v>
      </c>
      <c r="C213" s="234">
        <f t="shared" si="103"/>
        <v>0</v>
      </c>
      <c r="D213" s="156">
        <v>0</v>
      </c>
      <c r="E213" s="149">
        <v>0</v>
      </c>
      <c r="F213" s="149">
        <v>0</v>
      </c>
      <c r="G213" s="149">
        <v>0</v>
      </c>
      <c r="H213" s="149">
        <v>0</v>
      </c>
      <c r="I213" s="149">
        <v>0</v>
      </c>
      <c r="J213" s="149">
        <v>0</v>
      </c>
      <c r="K213" s="149">
        <v>0</v>
      </c>
      <c r="L213" s="149">
        <v>0</v>
      </c>
      <c r="M213" s="149">
        <v>0</v>
      </c>
      <c r="N213" s="149">
        <v>0</v>
      </c>
      <c r="O213" s="149">
        <v>0</v>
      </c>
      <c r="P213" s="163">
        <v>0</v>
      </c>
      <c r="Q213" s="150">
        <v>0</v>
      </c>
    </row>
    <row r="214" spans="1:17" x14ac:dyDescent="0.25">
      <c r="A214" s="187" t="s">
        <v>32</v>
      </c>
      <c r="B214" s="235">
        <v>7</v>
      </c>
      <c r="C214" s="236">
        <f t="shared" ref="C214:K215" si="104">SUM(C208,C210,C212)</f>
        <v>0</v>
      </c>
      <c r="D214" s="237">
        <f t="shared" si="104"/>
        <v>0</v>
      </c>
      <c r="E214" s="237">
        <f t="shared" si="104"/>
        <v>0</v>
      </c>
      <c r="F214" s="237">
        <f t="shared" si="104"/>
        <v>0</v>
      </c>
      <c r="G214" s="237">
        <f t="shared" si="104"/>
        <v>0</v>
      </c>
      <c r="H214" s="237">
        <f t="shared" si="104"/>
        <v>0</v>
      </c>
      <c r="I214" s="237">
        <f t="shared" si="104"/>
        <v>0</v>
      </c>
      <c r="J214" s="237">
        <f t="shared" si="104"/>
        <v>0</v>
      </c>
      <c r="K214" s="237">
        <f t="shared" si="104"/>
        <v>0</v>
      </c>
      <c r="L214" s="237">
        <f>SUM(L208,L210,L212)</f>
        <v>0</v>
      </c>
      <c r="M214" s="237">
        <f t="shared" ref="M214:Q214" si="105">SUM(M208,M210,M212)</f>
        <v>0</v>
      </c>
      <c r="N214" s="237">
        <f t="shared" si="105"/>
        <v>0</v>
      </c>
      <c r="O214" s="237">
        <f t="shared" si="105"/>
        <v>0</v>
      </c>
      <c r="P214" s="237">
        <f t="shared" si="105"/>
        <v>0</v>
      </c>
      <c r="Q214" s="238">
        <f t="shared" si="105"/>
        <v>0</v>
      </c>
    </row>
    <row r="215" spans="1:17" ht="15.75" thickBot="1" x14ac:dyDescent="0.3">
      <c r="A215" s="192" t="s">
        <v>33</v>
      </c>
      <c r="B215" s="239">
        <v>8</v>
      </c>
      <c r="C215" s="240">
        <f t="shared" ref="C215" si="106">SUM(C209,C211,C213)</f>
        <v>0</v>
      </c>
      <c r="D215" s="241">
        <f t="shared" si="104"/>
        <v>0</v>
      </c>
      <c r="E215" s="241">
        <f t="shared" si="104"/>
        <v>0</v>
      </c>
      <c r="F215" s="241">
        <f t="shared" si="104"/>
        <v>0</v>
      </c>
      <c r="G215" s="241">
        <f t="shared" si="104"/>
        <v>0</v>
      </c>
      <c r="H215" s="241">
        <f t="shared" si="104"/>
        <v>0</v>
      </c>
      <c r="I215" s="241">
        <f t="shared" si="104"/>
        <v>0</v>
      </c>
      <c r="J215" s="241">
        <f t="shared" si="104"/>
        <v>0</v>
      </c>
      <c r="K215" s="241">
        <f t="shared" si="104"/>
        <v>0</v>
      </c>
      <c r="L215" s="241">
        <f>SUM(L209,L211,L213)</f>
        <v>0</v>
      </c>
      <c r="M215" s="241">
        <f t="shared" ref="M215:Q215" si="107">SUM(M209,M211,M213)</f>
        <v>0</v>
      </c>
      <c r="N215" s="241">
        <f t="shared" si="107"/>
        <v>0</v>
      </c>
      <c r="O215" s="241">
        <f t="shared" si="107"/>
        <v>0</v>
      </c>
      <c r="P215" s="241">
        <f t="shared" si="107"/>
        <v>0</v>
      </c>
      <c r="Q215" s="242">
        <f t="shared" si="107"/>
        <v>0</v>
      </c>
    </row>
    <row r="216" spans="1:17" ht="15.75" thickBot="1" x14ac:dyDescent="0.3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</row>
    <row r="217" spans="1:17" ht="16.5" thickBot="1" x14ac:dyDescent="0.3">
      <c r="A217" s="227">
        <v>22</v>
      </c>
      <c r="B217" s="402" t="s">
        <v>69</v>
      </c>
      <c r="C217" s="402"/>
      <c r="D217" s="402"/>
      <c r="E217" s="402"/>
      <c r="F217" s="402"/>
      <c r="G217" s="402"/>
      <c r="H217" s="402"/>
      <c r="I217" s="402"/>
      <c r="J217" s="402"/>
      <c r="K217" s="402"/>
      <c r="L217" s="402"/>
      <c r="M217" s="402"/>
      <c r="N217" s="402"/>
      <c r="O217" s="402"/>
      <c r="P217" s="243"/>
      <c r="Q217" s="244">
        <f>IF(C224&gt;=1,1,IF(C224&lt;1,0))</f>
        <v>1</v>
      </c>
    </row>
    <row r="218" spans="1:17" x14ac:dyDescent="0.25">
      <c r="A218" s="230" t="s">
        <v>29</v>
      </c>
      <c r="B218" s="231">
        <v>1</v>
      </c>
      <c r="C218" s="232">
        <f t="shared" ref="C218:C223" si="108">SUM(F218,L218)</f>
        <v>4</v>
      </c>
      <c r="D218" s="157">
        <v>2</v>
      </c>
      <c r="E218" s="158">
        <v>0</v>
      </c>
      <c r="F218" s="158">
        <v>0</v>
      </c>
      <c r="G218" s="158">
        <v>0</v>
      </c>
      <c r="H218" s="158">
        <v>0</v>
      </c>
      <c r="I218" s="158">
        <v>0</v>
      </c>
      <c r="J218" s="158">
        <v>0</v>
      </c>
      <c r="K218" s="158">
        <v>0</v>
      </c>
      <c r="L218" s="158">
        <v>4</v>
      </c>
      <c r="M218" s="158">
        <v>1</v>
      </c>
      <c r="N218" s="158">
        <v>0</v>
      </c>
      <c r="O218" s="158">
        <v>0</v>
      </c>
      <c r="P218" s="160">
        <v>0</v>
      </c>
      <c r="Q218" s="159">
        <v>0</v>
      </c>
    </row>
    <row r="219" spans="1:17" x14ac:dyDescent="0.25">
      <c r="A219" s="179" t="s">
        <v>34</v>
      </c>
      <c r="B219" s="180">
        <v>2</v>
      </c>
      <c r="C219" s="233">
        <f t="shared" si="108"/>
        <v>4</v>
      </c>
      <c r="D219" s="152">
        <v>2</v>
      </c>
      <c r="E219" s="35">
        <v>0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4</v>
      </c>
      <c r="M219" s="35">
        <v>1</v>
      </c>
      <c r="N219" s="35">
        <v>0</v>
      </c>
      <c r="O219" s="35">
        <v>0</v>
      </c>
      <c r="P219" s="161">
        <v>0</v>
      </c>
      <c r="Q219" s="36">
        <v>0</v>
      </c>
    </row>
    <row r="220" spans="1:17" x14ac:dyDescent="0.25">
      <c r="A220" s="182" t="s">
        <v>30</v>
      </c>
      <c r="B220" s="183">
        <v>3</v>
      </c>
      <c r="C220" s="233">
        <f t="shared" si="108"/>
        <v>0</v>
      </c>
      <c r="D220" s="153">
        <v>0</v>
      </c>
      <c r="E220" s="154">
        <v>0</v>
      </c>
      <c r="F220" s="154">
        <v>0</v>
      </c>
      <c r="G220" s="154">
        <v>0</v>
      </c>
      <c r="H220" s="154">
        <v>0</v>
      </c>
      <c r="I220" s="154">
        <v>0</v>
      </c>
      <c r="J220" s="154">
        <v>0</v>
      </c>
      <c r="K220" s="154">
        <v>0</v>
      </c>
      <c r="L220" s="154">
        <v>0</v>
      </c>
      <c r="M220" s="154">
        <v>0</v>
      </c>
      <c r="N220" s="154">
        <v>0</v>
      </c>
      <c r="O220" s="154">
        <v>0</v>
      </c>
      <c r="P220" s="162">
        <v>0</v>
      </c>
      <c r="Q220" s="155">
        <v>0</v>
      </c>
    </row>
    <row r="221" spans="1:17" x14ac:dyDescent="0.25">
      <c r="A221" s="179" t="s">
        <v>34</v>
      </c>
      <c r="B221" s="180">
        <v>4</v>
      </c>
      <c r="C221" s="233">
        <f t="shared" si="108"/>
        <v>0</v>
      </c>
      <c r="D221" s="152">
        <v>0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161">
        <v>0</v>
      </c>
      <c r="Q221" s="36">
        <v>0</v>
      </c>
    </row>
    <row r="222" spans="1:17" x14ac:dyDescent="0.25">
      <c r="A222" s="182" t="s">
        <v>31</v>
      </c>
      <c r="B222" s="183">
        <v>5</v>
      </c>
      <c r="C222" s="233">
        <f t="shared" si="108"/>
        <v>0</v>
      </c>
      <c r="D222" s="153">
        <v>0</v>
      </c>
      <c r="E222" s="154">
        <v>0</v>
      </c>
      <c r="F222" s="154">
        <v>0</v>
      </c>
      <c r="G222" s="154">
        <v>0</v>
      </c>
      <c r="H222" s="154">
        <v>0</v>
      </c>
      <c r="I222" s="154">
        <v>0</v>
      </c>
      <c r="J222" s="154">
        <v>0</v>
      </c>
      <c r="K222" s="154">
        <v>0</v>
      </c>
      <c r="L222" s="154">
        <v>0</v>
      </c>
      <c r="M222" s="154">
        <v>0</v>
      </c>
      <c r="N222" s="154">
        <v>0</v>
      </c>
      <c r="O222" s="154">
        <v>0</v>
      </c>
      <c r="P222" s="162">
        <v>0</v>
      </c>
      <c r="Q222" s="155">
        <v>0</v>
      </c>
    </row>
    <row r="223" spans="1:17" ht="15.75" thickBot="1" x14ac:dyDescent="0.3">
      <c r="A223" s="184" t="s">
        <v>34</v>
      </c>
      <c r="B223" s="185">
        <v>6</v>
      </c>
      <c r="C223" s="234">
        <f t="shared" si="108"/>
        <v>0</v>
      </c>
      <c r="D223" s="156">
        <v>0</v>
      </c>
      <c r="E223" s="149">
        <v>0</v>
      </c>
      <c r="F223" s="149">
        <v>0</v>
      </c>
      <c r="G223" s="149">
        <v>0</v>
      </c>
      <c r="H223" s="149">
        <v>0</v>
      </c>
      <c r="I223" s="149">
        <v>0</v>
      </c>
      <c r="J223" s="149">
        <v>0</v>
      </c>
      <c r="K223" s="149">
        <v>0</v>
      </c>
      <c r="L223" s="149">
        <v>0</v>
      </c>
      <c r="M223" s="149">
        <v>0</v>
      </c>
      <c r="N223" s="149">
        <v>0</v>
      </c>
      <c r="O223" s="149">
        <v>0</v>
      </c>
      <c r="P223" s="163">
        <v>0</v>
      </c>
      <c r="Q223" s="150">
        <v>0</v>
      </c>
    </row>
    <row r="224" spans="1:17" x14ac:dyDescent="0.25">
      <c r="A224" s="187" t="s">
        <v>32</v>
      </c>
      <c r="B224" s="235">
        <v>7</v>
      </c>
      <c r="C224" s="236">
        <f t="shared" ref="C224:K225" si="109">SUM(C218,C220,C222)</f>
        <v>4</v>
      </c>
      <c r="D224" s="237">
        <f t="shared" si="109"/>
        <v>2</v>
      </c>
      <c r="E224" s="237">
        <f t="shared" si="109"/>
        <v>0</v>
      </c>
      <c r="F224" s="237">
        <f t="shared" si="109"/>
        <v>0</v>
      </c>
      <c r="G224" s="237">
        <f t="shared" si="109"/>
        <v>0</v>
      </c>
      <c r="H224" s="237">
        <f t="shared" si="109"/>
        <v>0</v>
      </c>
      <c r="I224" s="237">
        <f t="shared" si="109"/>
        <v>0</v>
      </c>
      <c r="J224" s="237">
        <f t="shared" si="109"/>
        <v>0</v>
      </c>
      <c r="K224" s="237">
        <f t="shared" si="109"/>
        <v>0</v>
      </c>
      <c r="L224" s="237">
        <f>SUM(L218,L220,L222)</f>
        <v>4</v>
      </c>
      <c r="M224" s="237">
        <f t="shared" ref="M224:Q224" si="110">SUM(M218,M220,M222)</f>
        <v>1</v>
      </c>
      <c r="N224" s="237">
        <f t="shared" si="110"/>
        <v>0</v>
      </c>
      <c r="O224" s="237">
        <f t="shared" si="110"/>
        <v>0</v>
      </c>
      <c r="P224" s="237">
        <f t="shared" si="110"/>
        <v>0</v>
      </c>
      <c r="Q224" s="238">
        <f t="shared" si="110"/>
        <v>0</v>
      </c>
    </row>
    <row r="225" spans="1:31" ht="15.75" thickBot="1" x14ac:dyDescent="0.3">
      <c r="A225" s="192" t="s">
        <v>33</v>
      </c>
      <c r="B225" s="239">
        <v>8</v>
      </c>
      <c r="C225" s="240">
        <f t="shared" ref="C225" si="111">SUM(C219,C221,C223)</f>
        <v>4</v>
      </c>
      <c r="D225" s="241">
        <f t="shared" si="109"/>
        <v>2</v>
      </c>
      <c r="E225" s="241">
        <f t="shared" si="109"/>
        <v>0</v>
      </c>
      <c r="F225" s="241">
        <f t="shared" si="109"/>
        <v>0</v>
      </c>
      <c r="G225" s="241">
        <f t="shared" si="109"/>
        <v>0</v>
      </c>
      <c r="H225" s="241">
        <f t="shared" si="109"/>
        <v>0</v>
      </c>
      <c r="I225" s="241">
        <f t="shared" si="109"/>
        <v>0</v>
      </c>
      <c r="J225" s="241">
        <f t="shared" si="109"/>
        <v>0</v>
      </c>
      <c r="K225" s="241">
        <f t="shared" si="109"/>
        <v>0</v>
      </c>
      <c r="L225" s="241">
        <f>SUM(L219,L221,L223)</f>
        <v>4</v>
      </c>
      <c r="M225" s="241">
        <f t="shared" ref="M225:Q225" si="112">SUM(M219,M221,M223)</f>
        <v>1</v>
      </c>
      <c r="N225" s="241">
        <f t="shared" si="112"/>
        <v>0</v>
      </c>
      <c r="O225" s="241">
        <f t="shared" si="112"/>
        <v>0</v>
      </c>
      <c r="P225" s="241">
        <f t="shared" si="112"/>
        <v>0</v>
      </c>
      <c r="Q225" s="242">
        <f t="shared" si="112"/>
        <v>0</v>
      </c>
    </row>
    <row r="226" spans="1:31" ht="15.75" thickBot="1" x14ac:dyDescent="0.3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</row>
    <row r="227" spans="1:31" ht="16.5" thickBot="1" x14ac:dyDescent="0.3">
      <c r="A227" s="227">
        <v>23</v>
      </c>
      <c r="B227" s="402" t="s">
        <v>70</v>
      </c>
      <c r="C227" s="402"/>
      <c r="D227" s="402"/>
      <c r="E227" s="402"/>
      <c r="F227" s="402"/>
      <c r="G227" s="402"/>
      <c r="H227" s="402"/>
      <c r="I227" s="402"/>
      <c r="J227" s="402"/>
      <c r="K227" s="402"/>
      <c r="L227" s="402"/>
      <c r="M227" s="402"/>
      <c r="N227" s="402"/>
      <c r="O227" s="402"/>
      <c r="P227" s="243"/>
      <c r="Q227" s="244">
        <f>IF(C234&gt;=1,1,IF(C234&lt;1,0))</f>
        <v>1</v>
      </c>
      <c r="S227" s="404"/>
      <c r="T227" s="37"/>
      <c r="U227" s="37"/>
      <c r="V227" s="37"/>
      <c r="W227" s="37"/>
      <c r="X227" s="28"/>
      <c r="Y227" s="28"/>
      <c r="Z227" s="28"/>
      <c r="AA227" s="28"/>
      <c r="AB227" s="28"/>
      <c r="AC227" s="28"/>
      <c r="AD227" s="28"/>
      <c r="AE227" s="28"/>
    </row>
    <row r="228" spans="1:31" ht="15" customHeight="1" x14ac:dyDescent="0.25">
      <c r="A228" s="230" t="s">
        <v>29</v>
      </c>
      <c r="B228" s="231">
        <v>1</v>
      </c>
      <c r="C228" s="232">
        <f t="shared" ref="C228:C233" si="113">SUM(F228,L228)</f>
        <v>3</v>
      </c>
      <c r="D228" s="157">
        <v>0</v>
      </c>
      <c r="E228" s="158">
        <v>0</v>
      </c>
      <c r="F228" s="158">
        <v>0</v>
      </c>
      <c r="G228" s="158">
        <v>0</v>
      </c>
      <c r="H228" s="158">
        <v>0</v>
      </c>
      <c r="I228" s="158">
        <v>0</v>
      </c>
      <c r="J228" s="158">
        <v>0</v>
      </c>
      <c r="K228" s="158">
        <v>0</v>
      </c>
      <c r="L228" s="158">
        <v>3</v>
      </c>
      <c r="M228" s="158">
        <v>3</v>
      </c>
      <c r="N228" s="158">
        <v>0</v>
      </c>
      <c r="O228" s="158">
        <v>0</v>
      </c>
      <c r="P228" s="160">
        <v>0</v>
      </c>
      <c r="Q228" s="159">
        <v>0</v>
      </c>
      <c r="S228" s="404"/>
      <c r="T228" s="31"/>
      <c r="U228" s="31"/>
      <c r="V228" s="31"/>
      <c r="W228" s="31"/>
      <c r="X228" s="28"/>
      <c r="Y228" s="417"/>
      <c r="Z228" s="417"/>
      <c r="AA228" s="417"/>
      <c r="AB228" s="417"/>
      <c r="AC228" s="417"/>
      <c r="AD228" s="417"/>
      <c r="AE228" s="34"/>
    </row>
    <row r="229" spans="1:31" x14ac:dyDescent="0.25">
      <c r="A229" s="179" t="s">
        <v>34</v>
      </c>
      <c r="B229" s="180">
        <v>2</v>
      </c>
      <c r="C229" s="233">
        <f t="shared" si="113"/>
        <v>3</v>
      </c>
      <c r="D229" s="152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3</v>
      </c>
      <c r="M229" s="35">
        <v>3</v>
      </c>
      <c r="N229" s="35">
        <v>3</v>
      </c>
      <c r="O229" s="35">
        <v>0</v>
      </c>
      <c r="P229" s="161">
        <v>0</v>
      </c>
      <c r="Q229" s="36">
        <v>0</v>
      </c>
      <c r="S229" s="404"/>
      <c r="T229" s="359"/>
      <c r="U229" s="359"/>
      <c r="V229" s="359"/>
      <c r="W229" s="359"/>
      <c r="X229" s="28"/>
      <c r="Y229" s="28"/>
      <c r="Z229" s="28"/>
      <c r="AA229" s="28"/>
      <c r="AB229" s="28"/>
      <c r="AC229" s="28"/>
      <c r="AD229" s="28"/>
      <c r="AE229" s="28"/>
    </row>
    <row r="230" spans="1:31" x14ac:dyDescent="0.25">
      <c r="A230" s="182" t="s">
        <v>30</v>
      </c>
      <c r="B230" s="183">
        <v>3</v>
      </c>
      <c r="C230" s="233">
        <f t="shared" si="113"/>
        <v>0</v>
      </c>
      <c r="D230" s="153">
        <v>0</v>
      </c>
      <c r="E230" s="154">
        <v>0</v>
      </c>
      <c r="F230" s="154">
        <v>0</v>
      </c>
      <c r="G230" s="154">
        <v>0</v>
      </c>
      <c r="H230" s="154">
        <v>0</v>
      </c>
      <c r="I230" s="154">
        <v>0</v>
      </c>
      <c r="J230" s="154">
        <v>0</v>
      </c>
      <c r="K230" s="154">
        <v>0</v>
      </c>
      <c r="L230" s="154">
        <v>0</v>
      </c>
      <c r="M230" s="154">
        <v>0</v>
      </c>
      <c r="N230" s="154">
        <v>0</v>
      </c>
      <c r="O230" s="154">
        <v>0</v>
      </c>
      <c r="P230" s="162">
        <v>0</v>
      </c>
      <c r="Q230" s="155">
        <v>0</v>
      </c>
      <c r="S230" s="404"/>
      <c r="T230" s="359"/>
      <c r="U230" s="359"/>
      <c r="V230" s="359"/>
      <c r="W230" s="359"/>
      <c r="X230" s="28"/>
      <c r="Y230" s="28"/>
      <c r="Z230" s="28"/>
      <c r="AA230" s="28"/>
      <c r="AB230" s="28"/>
      <c r="AC230" s="28"/>
      <c r="AD230" s="28"/>
      <c r="AE230" s="28"/>
    </row>
    <row r="231" spans="1:31" x14ac:dyDescent="0.25">
      <c r="A231" s="179" t="s">
        <v>34</v>
      </c>
      <c r="B231" s="180">
        <v>4</v>
      </c>
      <c r="C231" s="233">
        <f t="shared" si="113"/>
        <v>0</v>
      </c>
      <c r="D231" s="152">
        <v>0</v>
      </c>
      <c r="E231" s="35">
        <v>0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161">
        <v>0</v>
      </c>
      <c r="Q231" s="36">
        <v>0</v>
      </c>
      <c r="S231" s="31"/>
      <c r="T231" s="418"/>
      <c r="U231" s="418"/>
      <c r="V231" s="418"/>
      <c r="W231" s="418"/>
      <c r="X231" s="28"/>
      <c r="Y231" s="28"/>
      <c r="Z231" s="28"/>
      <c r="AA231" s="28"/>
      <c r="AB231" s="28"/>
      <c r="AC231" s="28"/>
      <c r="AD231" s="28"/>
      <c r="AE231" s="28"/>
    </row>
    <row r="232" spans="1:31" x14ac:dyDescent="0.25">
      <c r="A232" s="182" t="s">
        <v>31</v>
      </c>
      <c r="B232" s="183">
        <v>5</v>
      </c>
      <c r="C232" s="233">
        <f t="shared" si="113"/>
        <v>0</v>
      </c>
      <c r="D232" s="153">
        <v>0</v>
      </c>
      <c r="E232" s="154">
        <v>0</v>
      </c>
      <c r="F232" s="154">
        <v>0</v>
      </c>
      <c r="G232" s="154">
        <v>0</v>
      </c>
      <c r="H232" s="154">
        <v>0</v>
      </c>
      <c r="I232" s="154">
        <v>0</v>
      </c>
      <c r="J232" s="154">
        <v>0</v>
      </c>
      <c r="K232" s="154">
        <v>0</v>
      </c>
      <c r="L232" s="154">
        <v>0</v>
      </c>
      <c r="M232" s="154">
        <v>0</v>
      </c>
      <c r="N232" s="154">
        <v>0</v>
      </c>
      <c r="O232" s="154">
        <v>0</v>
      </c>
      <c r="P232" s="162">
        <v>0</v>
      </c>
      <c r="Q232" s="155">
        <v>0</v>
      </c>
    </row>
    <row r="233" spans="1:31" ht="15.75" thickBot="1" x14ac:dyDescent="0.3">
      <c r="A233" s="184" t="s">
        <v>34</v>
      </c>
      <c r="B233" s="185">
        <v>6</v>
      </c>
      <c r="C233" s="234">
        <f t="shared" si="113"/>
        <v>0</v>
      </c>
      <c r="D233" s="156">
        <v>0</v>
      </c>
      <c r="E233" s="149">
        <v>0</v>
      </c>
      <c r="F233" s="149">
        <v>0</v>
      </c>
      <c r="G233" s="149">
        <v>0</v>
      </c>
      <c r="H233" s="149">
        <v>0</v>
      </c>
      <c r="I233" s="149">
        <v>0</v>
      </c>
      <c r="J233" s="149">
        <v>0</v>
      </c>
      <c r="K233" s="149">
        <v>0</v>
      </c>
      <c r="L233" s="149">
        <v>0</v>
      </c>
      <c r="M233" s="149">
        <v>0</v>
      </c>
      <c r="N233" s="149">
        <v>0</v>
      </c>
      <c r="O233" s="149">
        <v>0</v>
      </c>
      <c r="P233" s="163">
        <v>0</v>
      </c>
      <c r="Q233" s="150">
        <v>0</v>
      </c>
    </row>
    <row r="234" spans="1:31" x14ac:dyDescent="0.25">
      <c r="A234" s="187" t="s">
        <v>32</v>
      </c>
      <c r="B234" s="235">
        <v>7</v>
      </c>
      <c r="C234" s="236">
        <f t="shared" ref="C234:K235" si="114">SUM(C228,C230,C232)</f>
        <v>3</v>
      </c>
      <c r="D234" s="237">
        <f t="shared" si="114"/>
        <v>0</v>
      </c>
      <c r="E234" s="237">
        <f t="shared" si="114"/>
        <v>0</v>
      </c>
      <c r="F234" s="237">
        <f t="shared" si="114"/>
        <v>0</v>
      </c>
      <c r="G234" s="237">
        <f t="shared" si="114"/>
        <v>0</v>
      </c>
      <c r="H234" s="237">
        <f t="shared" si="114"/>
        <v>0</v>
      </c>
      <c r="I234" s="237">
        <f t="shared" si="114"/>
        <v>0</v>
      </c>
      <c r="J234" s="237">
        <f t="shared" si="114"/>
        <v>0</v>
      </c>
      <c r="K234" s="237">
        <f t="shared" si="114"/>
        <v>0</v>
      </c>
      <c r="L234" s="237">
        <f>SUM(L228,L230,L232)</f>
        <v>3</v>
      </c>
      <c r="M234" s="237">
        <f t="shared" ref="M234:Q234" si="115">SUM(M228,M230,M232)</f>
        <v>3</v>
      </c>
      <c r="N234" s="237">
        <f t="shared" si="115"/>
        <v>0</v>
      </c>
      <c r="O234" s="237">
        <f t="shared" si="115"/>
        <v>0</v>
      </c>
      <c r="P234" s="237">
        <f t="shared" si="115"/>
        <v>0</v>
      </c>
      <c r="Q234" s="238">
        <f t="shared" si="115"/>
        <v>0</v>
      </c>
    </row>
    <row r="235" spans="1:31" ht="15.75" thickBot="1" x14ac:dyDescent="0.3">
      <c r="A235" s="192" t="s">
        <v>33</v>
      </c>
      <c r="B235" s="239">
        <v>8</v>
      </c>
      <c r="C235" s="240">
        <f t="shared" ref="C235" si="116">SUM(C229,C231,C233)</f>
        <v>3</v>
      </c>
      <c r="D235" s="241">
        <f t="shared" si="114"/>
        <v>0</v>
      </c>
      <c r="E235" s="241">
        <f t="shared" si="114"/>
        <v>0</v>
      </c>
      <c r="F235" s="241">
        <f t="shared" si="114"/>
        <v>0</v>
      </c>
      <c r="G235" s="241">
        <f t="shared" si="114"/>
        <v>0</v>
      </c>
      <c r="H235" s="241">
        <f t="shared" si="114"/>
        <v>0</v>
      </c>
      <c r="I235" s="241">
        <f t="shared" si="114"/>
        <v>0</v>
      </c>
      <c r="J235" s="241">
        <f t="shared" si="114"/>
        <v>0</v>
      </c>
      <c r="K235" s="241">
        <f t="shared" si="114"/>
        <v>0</v>
      </c>
      <c r="L235" s="241">
        <f>SUM(L229,L231,L233)</f>
        <v>3</v>
      </c>
      <c r="M235" s="241">
        <f t="shared" ref="M235:Q235" si="117">SUM(M229,M231,M233)</f>
        <v>3</v>
      </c>
      <c r="N235" s="241">
        <f t="shared" si="117"/>
        <v>3</v>
      </c>
      <c r="O235" s="241">
        <f t="shared" si="117"/>
        <v>0</v>
      </c>
      <c r="P235" s="241">
        <f t="shared" si="117"/>
        <v>0</v>
      </c>
      <c r="Q235" s="242">
        <f t="shared" si="117"/>
        <v>0</v>
      </c>
    </row>
    <row r="236" spans="1:31" ht="15.75" thickBot="1" x14ac:dyDescent="0.3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</row>
    <row r="237" spans="1:31" ht="16.5" thickBot="1" x14ac:dyDescent="0.3">
      <c r="A237" s="227">
        <v>24</v>
      </c>
      <c r="B237" s="405" t="s">
        <v>71</v>
      </c>
      <c r="C237" s="405"/>
      <c r="D237" s="405"/>
      <c r="E237" s="405"/>
      <c r="F237" s="405"/>
      <c r="G237" s="405"/>
      <c r="H237" s="405"/>
      <c r="I237" s="405"/>
      <c r="J237" s="405"/>
      <c r="K237" s="405"/>
      <c r="L237" s="405"/>
      <c r="M237" s="405"/>
      <c r="N237" s="405"/>
      <c r="O237" s="405"/>
      <c r="P237" s="245"/>
      <c r="Q237" s="244">
        <f>IF(C244&gt;=1,1,IF(C244&lt;1,0))</f>
        <v>1</v>
      </c>
    </row>
    <row r="238" spans="1:31" x14ac:dyDescent="0.25">
      <c r="A238" s="230" t="s">
        <v>29</v>
      </c>
      <c r="B238" s="231">
        <v>1</v>
      </c>
      <c r="C238" s="232">
        <f t="shared" ref="C238:C243" si="118">SUM(F238,L238)</f>
        <v>8</v>
      </c>
      <c r="D238" s="157">
        <v>0</v>
      </c>
      <c r="E238" s="158">
        <v>0</v>
      </c>
      <c r="F238" s="158">
        <v>8</v>
      </c>
      <c r="G238" s="158">
        <v>3</v>
      </c>
      <c r="H238" s="158">
        <v>0</v>
      </c>
      <c r="I238" s="158">
        <v>0</v>
      </c>
      <c r="J238" s="158">
        <v>0</v>
      </c>
      <c r="K238" s="158">
        <v>0</v>
      </c>
      <c r="L238" s="158">
        <v>0</v>
      </c>
      <c r="M238" s="158">
        <v>0</v>
      </c>
      <c r="N238" s="158">
        <v>0</v>
      </c>
      <c r="O238" s="158">
        <v>0</v>
      </c>
      <c r="P238" s="160">
        <v>0</v>
      </c>
      <c r="Q238" s="159">
        <v>0</v>
      </c>
    </row>
    <row r="239" spans="1:31" x14ac:dyDescent="0.25">
      <c r="A239" s="179" t="s">
        <v>34</v>
      </c>
      <c r="B239" s="180">
        <v>2</v>
      </c>
      <c r="C239" s="233">
        <f t="shared" si="118"/>
        <v>8</v>
      </c>
      <c r="D239" s="152">
        <v>0</v>
      </c>
      <c r="E239" s="35">
        <v>0</v>
      </c>
      <c r="F239" s="35">
        <v>8</v>
      </c>
      <c r="G239" s="35">
        <v>3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161">
        <v>0</v>
      </c>
      <c r="Q239" s="36">
        <v>0</v>
      </c>
    </row>
    <row r="240" spans="1:31" x14ac:dyDescent="0.25">
      <c r="A240" s="182" t="s">
        <v>30</v>
      </c>
      <c r="B240" s="183">
        <v>3</v>
      </c>
      <c r="C240" s="233">
        <f t="shared" si="118"/>
        <v>0</v>
      </c>
      <c r="D240" s="153">
        <v>0</v>
      </c>
      <c r="E240" s="154">
        <v>0</v>
      </c>
      <c r="F240" s="154">
        <v>0</v>
      </c>
      <c r="G240" s="154">
        <v>0</v>
      </c>
      <c r="H240" s="154">
        <v>0</v>
      </c>
      <c r="I240" s="154">
        <v>0</v>
      </c>
      <c r="J240" s="154">
        <v>0</v>
      </c>
      <c r="K240" s="154">
        <v>0</v>
      </c>
      <c r="L240" s="154">
        <v>0</v>
      </c>
      <c r="M240" s="154">
        <v>0</v>
      </c>
      <c r="N240" s="154">
        <v>0</v>
      </c>
      <c r="O240" s="154">
        <v>0</v>
      </c>
      <c r="P240" s="162">
        <v>0</v>
      </c>
      <c r="Q240" s="155">
        <v>0</v>
      </c>
    </row>
    <row r="241" spans="1:17" x14ac:dyDescent="0.25">
      <c r="A241" s="179" t="s">
        <v>34</v>
      </c>
      <c r="B241" s="180">
        <v>4</v>
      </c>
      <c r="C241" s="233">
        <f t="shared" si="118"/>
        <v>0</v>
      </c>
      <c r="D241" s="152">
        <v>0</v>
      </c>
      <c r="E241" s="35">
        <v>0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161">
        <v>0</v>
      </c>
      <c r="Q241" s="36">
        <v>0</v>
      </c>
    </row>
    <row r="242" spans="1:17" x14ac:dyDescent="0.25">
      <c r="A242" s="182" t="s">
        <v>31</v>
      </c>
      <c r="B242" s="183">
        <v>5</v>
      </c>
      <c r="C242" s="233">
        <f t="shared" si="118"/>
        <v>0</v>
      </c>
      <c r="D242" s="153">
        <v>0</v>
      </c>
      <c r="E242" s="154">
        <v>0</v>
      </c>
      <c r="F242" s="154">
        <v>0</v>
      </c>
      <c r="G242" s="154">
        <v>0</v>
      </c>
      <c r="H242" s="154">
        <v>0</v>
      </c>
      <c r="I242" s="154">
        <v>0</v>
      </c>
      <c r="J242" s="154">
        <v>0</v>
      </c>
      <c r="K242" s="154">
        <v>0</v>
      </c>
      <c r="L242" s="154">
        <v>0</v>
      </c>
      <c r="M242" s="154">
        <v>0</v>
      </c>
      <c r="N242" s="154">
        <v>0</v>
      </c>
      <c r="O242" s="154">
        <v>0</v>
      </c>
      <c r="P242" s="162">
        <v>0</v>
      </c>
      <c r="Q242" s="155">
        <v>0</v>
      </c>
    </row>
    <row r="243" spans="1:17" ht="15.75" thickBot="1" x14ac:dyDescent="0.3">
      <c r="A243" s="184" t="s">
        <v>34</v>
      </c>
      <c r="B243" s="185">
        <v>6</v>
      </c>
      <c r="C243" s="234">
        <f t="shared" si="118"/>
        <v>0</v>
      </c>
      <c r="D243" s="156">
        <v>0</v>
      </c>
      <c r="E243" s="149">
        <v>0</v>
      </c>
      <c r="F243" s="149">
        <v>0</v>
      </c>
      <c r="G243" s="149">
        <v>0</v>
      </c>
      <c r="H243" s="149">
        <v>0</v>
      </c>
      <c r="I243" s="149">
        <v>0</v>
      </c>
      <c r="J243" s="149">
        <v>0</v>
      </c>
      <c r="K243" s="149">
        <v>0</v>
      </c>
      <c r="L243" s="149">
        <v>0</v>
      </c>
      <c r="M243" s="149">
        <v>0</v>
      </c>
      <c r="N243" s="149">
        <v>0</v>
      </c>
      <c r="O243" s="149">
        <v>0</v>
      </c>
      <c r="P243" s="163">
        <v>0</v>
      </c>
      <c r="Q243" s="150">
        <v>0</v>
      </c>
    </row>
    <row r="244" spans="1:17" x14ac:dyDescent="0.25">
      <c r="A244" s="187" t="s">
        <v>32</v>
      </c>
      <c r="B244" s="235">
        <v>7</v>
      </c>
      <c r="C244" s="236">
        <f t="shared" ref="C244:K245" si="119">SUM(C238,C240,C242)</f>
        <v>8</v>
      </c>
      <c r="D244" s="237">
        <f t="shared" si="119"/>
        <v>0</v>
      </c>
      <c r="E244" s="237">
        <f t="shared" si="119"/>
        <v>0</v>
      </c>
      <c r="F244" s="237">
        <f t="shared" si="119"/>
        <v>8</v>
      </c>
      <c r="G244" s="237">
        <f t="shared" si="119"/>
        <v>3</v>
      </c>
      <c r="H244" s="237">
        <f t="shared" si="119"/>
        <v>0</v>
      </c>
      <c r="I244" s="237">
        <f t="shared" si="119"/>
        <v>0</v>
      </c>
      <c r="J244" s="237">
        <f t="shared" si="119"/>
        <v>0</v>
      </c>
      <c r="K244" s="237">
        <f t="shared" si="119"/>
        <v>0</v>
      </c>
      <c r="L244" s="237">
        <f>SUM(L238,L240,L242)</f>
        <v>0</v>
      </c>
      <c r="M244" s="237">
        <f t="shared" ref="M244:Q244" si="120">SUM(M238,M240,M242)</f>
        <v>0</v>
      </c>
      <c r="N244" s="237">
        <f t="shared" si="120"/>
        <v>0</v>
      </c>
      <c r="O244" s="237">
        <f t="shared" si="120"/>
        <v>0</v>
      </c>
      <c r="P244" s="237">
        <f t="shared" si="120"/>
        <v>0</v>
      </c>
      <c r="Q244" s="238">
        <f t="shared" si="120"/>
        <v>0</v>
      </c>
    </row>
    <row r="245" spans="1:17" ht="15.75" thickBot="1" x14ac:dyDescent="0.3">
      <c r="A245" s="192" t="s">
        <v>33</v>
      </c>
      <c r="B245" s="239">
        <v>8</v>
      </c>
      <c r="C245" s="240">
        <f t="shared" ref="C245" si="121">SUM(C239,C241,C243)</f>
        <v>8</v>
      </c>
      <c r="D245" s="241">
        <f t="shared" si="119"/>
        <v>0</v>
      </c>
      <c r="E245" s="241">
        <f t="shared" si="119"/>
        <v>0</v>
      </c>
      <c r="F245" s="241">
        <f t="shared" si="119"/>
        <v>8</v>
      </c>
      <c r="G245" s="241">
        <f t="shared" si="119"/>
        <v>3</v>
      </c>
      <c r="H245" s="241">
        <f t="shared" si="119"/>
        <v>0</v>
      </c>
      <c r="I245" s="241">
        <f t="shared" si="119"/>
        <v>0</v>
      </c>
      <c r="J245" s="241">
        <f t="shared" si="119"/>
        <v>0</v>
      </c>
      <c r="K245" s="241">
        <f t="shared" si="119"/>
        <v>0</v>
      </c>
      <c r="L245" s="241">
        <f>SUM(L239,L241,L243)</f>
        <v>0</v>
      </c>
      <c r="M245" s="241">
        <f t="shared" ref="M245:Q245" si="122">SUM(M239,M241,M243)</f>
        <v>0</v>
      </c>
      <c r="N245" s="241">
        <f t="shared" si="122"/>
        <v>0</v>
      </c>
      <c r="O245" s="241">
        <f t="shared" si="122"/>
        <v>0</v>
      </c>
      <c r="P245" s="241">
        <f t="shared" si="122"/>
        <v>0</v>
      </c>
      <c r="Q245" s="242">
        <f t="shared" si="122"/>
        <v>0</v>
      </c>
    </row>
    <row r="246" spans="1:17" ht="15.75" thickBot="1" x14ac:dyDescent="0.3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</row>
    <row r="247" spans="1:17" ht="16.5" thickBot="1" x14ac:dyDescent="0.3">
      <c r="A247" s="227">
        <v>25</v>
      </c>
      <c r="B247" s="405" t="s">
        <v>72</v>
      </c>
      <c r="C247" s="405"/>
      <c r="D247" s="405"/>
      <c r="E247" s="405"/>
      <c r="F247" s="405"/>
      <c r="G247" s="405"/>
      <c r="H247" s="405"/>
      <c r="I247" s="405"/>
      <c r="J247" s="405"/>
      <c r="K247" s="405"/>
      <c r="L247" s="405"/>
      <c r="M247" s="405"/>
      <c r="N247" s="405"/>
      <c r="O247" s="405"/>
      <c r="P247" s="245"/>
      <c r="Q247" s="244">
        <f>IF(C254&gt;=1,1,IF(C254&lt;1,0))</f>
        <v>1</v>
      </c>
    </row>
    <row r="248" spans="1:17" x14ac:dyDescent="0.25">
      <c r="A248" s="230" t="s">
        <v>29</v>
      </c>
      <c r="B248" s="231">
        <v>1</v>
      </c>
      <c r="C248" s="232">
        <f t="shared" ref="C248:C253" si="123">SUM(F248,L248)</f>
        <v>14</v>
      </c>
      <c r="D248" s="157">
        <v>7</v>
      </c>
      <c r="E248" s="158">
        <v>0</v>
      </c>
      <c r="F248" s="158">
        <v>0</v>
      </c>
      <c r="G248" s="158">
        <v>0</v>
      </c>
      <c r="H248" s="158">
        <v>0</v>
      </c>
      <c r="I248" s="158">
        <v>0</v>
      </c>
      <c r="J248" s="158">
        <v>0</v>
      </c>
      <c r="K248" s="158">
        <v>0</v>
      </c>
      <c r="L248" s="158">
        <v>14</v>
      </c>
      <c r="M248" s="158">
        <v>0</v>
      </c>
      <c r="N248" s="158">
        <v>0</v>
      </c>
      <c r="O248" s="158">
        <v>0</v>
      </c>
      <c r="P248" s="160">
        <v>0</v>
      </c>
      <c r="Q248" s="159">
        <v>0</v>
      </c>
    </row>
    <row r="249" spans="1:17" x14ac:dyDescent="0.25">
      <c r="A249" s="179" t="s">
        <v>34</v>
      </c>
      <c r="B249" s="180">
        <v>2</v>
      </c>
      <c r="C249" s="233">
        <f t="shared" si="123"/>
        <v>14</v>
      </c>
      <c r="D249" s="152">
        <v>7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14</v>
      </c>
      <c r="M249" s="35">
        <v>0</v>
      </c>
      <c r="N249" s="35">
        <v>0</v>
      </c>
      <c r="O249" s="35">
        <v>0</v>
      </c>
      <c r="P249" s="161">
        <v>0</v>
      </c>
      <c r="Q249" s="36">
        <v>0</v>
      </c>
    </row>
    <row r="250" spans="1:17" x14ac:dyDescent="0.25">
      <c r="A250" s="182" t="s">
        <v>30</v>
      </c>
      <c r="B250" s="183">
        <v>3</v>
      </c>
      <c r="C250" s="233">
        <f t="shared" si="123"/>
        <v>0</v>
      </c>
      <c r="D250" s="153">
        <v>0</v>
      </c>
      <c r="E250" s="154">
        <v>0</v>
      </c>
      <c r="F250" s="154">
        <v>0</v>
      </c>
      <c r="G250" s="154">
        <v>0</v>
      </c>
      <c r="H250" s="154">
        <v>0</v>
      </c>
      <c r="I250" s="154">
        <v>0</v>
      </c>
      <c r="J250" s="154">
        <v>0</v>
      </c>
      <c r="K250" s="154">
        <v>0</v>
      </c>
      <c r="L250" s="154">
        <v>0</v>
      </c>
      <c r="M250" s="154">
        <v>0</v>
      </c>
      <c r="N250" s="154">
        <v>0</v>
      </c>
      <c r="O250" s="154">
        <v>0</v>
      </c>
      <c r="P250" s="162">
        <v>0</v>
      </c>
      <c r="Q250" s="155">
        <v>0</v>
      </c>
    </row>
    <row r="251" spans="1:17" x14ac:dyDescent="0.25">
      <c r="A251" s="179" t="s">
        <v>34</v>
      </c>
      <c r="B251" s="180">
        <v>4</v>
      </c>
      <c r="C251" s="233">
        <f t="shared" si="123"/>
        <v>0</v>
      </c>
      <c r="D251" s="152">
        <v>0</v>
      </c>
      <c r="E251" s="35">
        <v>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161">
        <v>0</v>
      </c>
      <c r="Q251" s="36">
        <v>0</v>
      </c>
    </row>
    <row r="252" spans="1:17" x14ac:dyDescent="0.25">
      <c r="A252" s="182" t="s">
        <v>31</v>
      </c>
      <c r="B252" s="183">
        <v>5</v>
      </c>
      <c r="C252" s="233">
        <f t="shared" si="123"/>
        <v>0</v>
      </c>
      <c r="D252" s="153">
        <v>0</v>
      </c>
      <c r="E252" s="154">
        <v>0</v>
      </c>
      <c r="F252" s="154">
        <v>0</v>
      </c>
      <c r="G252" s="154">
        <v>0</v>
      </c>
      <c r="H252" s="154">
        <v>0</v>
      </c>
      <c r="I252" s="154">
        <v>0</v>
      </c>
      <c r="J252" s="154">
        <v>0</v>
      </c>
      <c r="K252" s="154">
        <v>0</v>
      </c>
      <c r="L252" s="154">
        <v>0</v>
      </c>
      <c r="M252" s="154">
        <v>0</v>
      </c>
      <c r="N252" s="154">
        <v>0</v>
      </c>
      <c r="O252" s="154">
        <v>0</v>
      </c>
      <c r="P252" s="162">
        <v>0</v>
      </c>
      <c r="Q252" s="155">
        <v>0</v>
      </c>
    </row>
    <row r="253" spans="1:17" ht="15.75" thickBot="1" x14ac:dyDescent="0.3">
      <c r="A253" s="184" t="s">
        <v>34</v>
      </c>
      <c r="B253" s="185">
        <v>6</v>
      </c>
      <c r="C253" s="234">
        <f t="shared" si="123"/>
        <v>0</v>
      </c>
      <c r="D253" s="156">
        <v>0</v>
      </c>
      <c r="E253" s="149">
        <v>0</v>
      </c>
      <c r="F253" s="149">
        <v>0</v>
      </c>
      <c r="G253" s="149">
        <v>0</v>
      </c>
      <c r="H253" s="149">
        <v>0</v>
      </c>
      <c r="I253" s="149">
        <v>0</v>
      </c>
      <c r="J253" s="149">
        <v>0</v>
      </c>
      <c r="K253" s="149">
        <v>0</v>
      </c>
      <c r="L253" s="149">
        <v>0</v>
      </c>
      <c r="M253" s="149">
        <v>0</v>
      </c>
      <c r="N253" s="149">
        <v>0</v>
      </c>
      <c r="O253" s="149">
        <v>0</v>
      </c>
      <c r="P253" s="163">
        <v>0</v>
      </c>
      <c r="Q253" s="150">
        <v>0</v>
      </c>
    </row>
    <row r="254" spans="1:17" x14ac:dyDescent="0.25">
      <c r="A254" s="187" t="s">
        <v>32</v>
      </c>
      <c r="B254" s="235">
        <v>7</v>
      </c>
      <c r="C254" s="236">
        <f t="shared" ref="C254:K255" si="124">SUM(C248,C250,C252)</f>
        <v>14</v>
      </c>
      <c r="D254" s="237">
        <f t="shared" si="124"/>
        <v>7</v>
      </c>
      <c r="E254" s="237">
        <f t="shared" si="124"/>
        <v>0</v>
      </c>
      <c r="F254" s="237">
        <f t="shared" si="124"/>
        <v>0</v>
      </c>
      <c r="G254" s="237">
        <f t="shared" si="124"/>
        <v>0</v>
      </c>
      <c r="H254" s="237">
        <f t="shared" si="124"/>
        <v>0</v>
      </c>
      <c r="I254" s="237">
        <f t="shared" si="124"/>
        <v>0</v>
      </c>
      <c r="J254" s="237">
        <f t="shared" si="124"/>
        <v>0</v>
      </c>
      <c r="K254" s="237">
        <f t="shared" si="124"/>
        <v>0</v>
      </c>
      <c r="L254" s="237">
        <f>SUM(L248,L250,L252)</f>
        <v>14</v>
      </c>
      <c r="M254" s="237">
        <f t="shared" ref="M254:Q254" si="125">SUM(M248,M250,M252)</f>
        <v>0</v>
      </c>
      <c r="N254" s="237">
        <f t="shared" si="125"/>
        <v>0</v>
      </c>
      <c r="O254" s="237">
        <f t="shared" si="125"/>
        <v>0</v>
      </c>
      <c r="P254" s="237">
        <f t="shared" si="125"/>
        <v>0</v>
      </c>
      <c r="Q254" s="238">
        <f t="shared" si="125"/>
        <v>0</v>
      </c>
    </row>
    <row r="255" spans="1:17" ht="15.75" thickBot="1" x14ac:dyDescent="0.3">
      <c r="A255" s="192" t="s">
        <v>33</v>
      </c>
      <c r="B255" s="239">
        <v>8</v>
      </c>
      <c r="C255" s="240">
        <f t="shared" ref="C255" si="126">SUM(C249,C251,C253)</f>
        <v>14</v>
      </c>
      <c r="D255" s="241">
        <f t="shared" si="124"/>
        <v>7</v>
      </c>
      <c r="E255" s="241">
        <f t="shared" si="124"/>
        <v>0</v>
      </c>
      <c r="F255" s="241">
        <f t="shared" si="124"/>
        <v>0</v>
      </c>
      <c r="G255" s="241">
        <f t="shared" si="124"/>
        <v>0</v>
      </c>
      <c r="H255" s="241">
        <f t="shared" si="124"/>
        <v>0</v>
      </c>
      <c r="I255" s="241">
        <f t="shared" si="124"/>
        <v>0</v>
      </c>
      <c r="J255" s="241">
        <f t="shared" si="124"/>
        <v>0</v>
      </c>
      <c r="K255" s="241">
        <f t="shared" si="124"/>
        <v>0</v>
      </c>
      <c r="L255" s="241">
        <f>SUM(L249,L251,L253)</f>
        <v>14</v>
      </c>
      <c r="M255" s="241">
        <f t="shared" ref="M255:Q255" si="127">SUM(M249,M251,M253)</f>
        <v>0</v>
      </c>
      <c r="N255" s="241">
        <f t="shared" si="127"/>
        <v>0</v>
      </c>
      <c r="O255" s="241">
        <f t="shared" si="127"/>
        <v>0</v>
      </c>
      <c r="P255" s="241">
        <f t="shared" si="127"/>
        <v>0</v>
      </c>
      <c r="Q255" s="242">
        <f t="shared" si="127"/>
        <v>0</v>
      </c>
    </row>
    <row r="256" spans="1:17" ht="15.75" thickBot="1" x14ac:dyDescent="0.3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</row>
    <row r="257" spans="1:17" ht="16.5" thickBot="1" x14ac:dyDescent="0.3">
      <c r="A257" s="227">
        <v>26</v>
      </c>
      <c r="B257" s="405" t="s">
        <v>73</v>
      </c>
      <c r="C257" s="405"/>
      <c r="D257" s="405"/>
      <c r="E257" s="405"/>
      <c r="F257" s="405"/>
      <c r="G257" s="405"/>
      <c r="H257" s="405"/>
      <c r="I257" s="405"/>
      <c r="J257" s="405"/>
      <c r="K257" s="405"/>
      <c r="L257" s="405"/>
      <c r="M257" s="405"/>
      <c r="N257" s="405"/>
      <c r="O257" s="405"/>
      <c r="P257" s="245"/>
      <c r="Q257" s="244">
        <f>IF(C264&gt;=1,1,IF(C264&lt;1,0))</f>
        <v>1</v>
      </c>
    </row>
    <row r="258" spans="1:17" x14ac:dyDescent="0.25">
      <c r="A258" s="230" t="s">
        <v>29</v>
      </c>
      <c r="B258" s="231">
        <v>1</v>
      </c>
      <c r="C258" s="232">
        <f t="shared" ref="C258:C263" si="128">SUM(F258,L258)</f>
        <v>168</v>
      </c>
      <c r="D258" s="157">
        <v>35</v>
      </c>
      <c r="E258" s="158">
        <v>0</v>
      </c>
      <c r="F258" s="158">
        <v>46</v>
      </c>
      <c r="G258" s="158">
        <v>15</v>
      </c>
      <c r="H258" s="158">
        <v>0</v>
      </c>
      <c r="I258" s="158">
        <v>0</v>
      </c>
      <c r="J258" s="158">
        <v>0</v>
      </c>
      <c r="K258" s="158">
        <v>0</v>
      </c>
      <c r="L258" s="158">
        <v>122</v>
      </c>
      <c r="M258" s="158">
        <v>29</v>
      </c>
      <c r="N258" s="158">
        <v>0</v>
      </c>
      <c r="O258" s="158">
        <v>13</v>
      </c>
      <c r="P258" s="160">
        <v>0</v>
      </c>
      <c r="Q258" s="159">
        <v>4</v>
      </c>
    </row>
    <row r="259" spans="1:17" x14ac:dyDescent="0.25">
      <c r="A259" s="179" t="s">
        <v>34</v>
      </c>
      <c r="B259" s="180">
        <v>2</v>
      </c>
      <c r="C259" s="233">
        <f t="shared" si="128"/>
        <v>168</v>
      </c>
      <c r="D259" s="152">
        <v>35</v>
      </c>
      <c r="E259" s="35">
        <v>0</v>
      </c>
      <c r="F259" s="35">
        <v>46</v>
      </c>
      <c r="G259" s="35">
        <v>15</v>
      </c>
      <c r="H259" s="35">
        <v>0</v>
      </c>
      <c r="I259" s="35">
        <v>0</v>
      </c>
      <c r="J259" s="35">
        <v>0</v>
      </c>
      <c r="K259" s="35">
        <v>0</v>
      </c>
      <c r="L259" s="35">
        <v>122</v>
      </c>
      <c r="M259" s="35">
        <v>29</v>
      </c>
      <c r="N259" s="35">
        <v>0</v>
      </c>
      <c r="O259" s="35">
        <v>13</v>
      </c>
      <c r="P259" s="161">
        <v>0</v>
      </c>
      <c r="Q259" s="36">
        <v>4</v>
      </c>
    </row>
    <row r="260" spans="1:17" x14ac:dyDescent="0.25">
      <c r="A260" s="182" t="s">
        <v>30</v>
      </c>
      <c r="B260" s="183">
        <v>3</v>
      </c>
      <c r="C260" s="233">
        <f t="shared" si="128"/>
        <v>0</v>
      </c>
      <c r="D260" s="153">
        <v>0</v>
      </c>
      <c r="E260" s="154">
        <v>0</v>
      </c>
      <c r="F260" s="154">
        <v>0</v>
      </c>
      <c r="G260" s="154">
        <v>0</v>
      </c>
      <c r="H260" s="154">
        <v>0</v>
      </c>
      <c r="I260" s="154">
        <v>0</v>
      </c>
      <c r="J260" s="154">
        <v>0</v>
      </c>
      <c r="K260" s="154">
        <v>0</v>
      </c>
      <c r="L260" s="154">
        <v>0</v>
      </c>
      <c r="M260" s="154">
        <v>0</v>
      </c>
      <c r="N260" s="154">
        <v>0</v>
      </c>
      <c r="O260" s="154">
        <v>0</v>
      </c>
      <c r="P260" s="162">
        <v>0</v>
      </c>
      <c r="Q260" s="155">
        <v>0</v>
      </c>
    </row>
    <row r="261" spans="1:17" x14ac:dyDescent="0.25">
      <c r="A261" s="179" t="s">
        <v>34</v>
      </c>
      <c r="B261" s="180">
        <v>4</v>
      </c>
      <c r="C261" s="233">
        <f t="shared" si="128"/>
        <v>0</v>
      </c>
      <c r="D261" s="152">
        <v>0</v>
      </c>
      <c r="E261" s="35">
        <v>0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161">
        <v>0</v>
      </c>
      <c r="Q261" s="36">
        <v>0</v>
      </c>
    </row>
    <row r="262" spans="1:17" x14ac:dyDescent="0.25">
      <c r="A262" s="182" t="s">
        <v>31</v>
      </c>
      <c r="B262" s="183">
        <v>5</v>
      </c>
      <c r="C262" s="233">
        <f t="shared" si="128"/>
        <v>0</v>
      </c>
      <c r="D262" s="153">
        <v>0</v>
      </c>
      <c r="E262" s="154">
        <v>0</v>
      </c>
      <c r="F262" s="154">
        <v>0</v>
      </c>
      <c r="G262" s="154">
        <v>0</v>
      </c>
      <c r="H262" s="154">
        <v>0</v>
      </c>
      <c r="I262" s="154">
        <v>0</v>
      </c>
      <c r="J262" s="154">
        <v>0</v>
      </c>
      <c r="K262" s="154">
        <v>0</v>
      </c>
      <c r="L262" s="154">
        <v>0</v>
      </c>
      <c r="M262" s="154">
        <v>0</v>
      </c>
      <c r="N262" s="154">
        <v>0</v>
      </c>
      <c r="O262" s="154">
        <v>0</v>
      </c>
      <c r="P262" s="162">
        <v>0</v>
      </c>
      <c r="Q262" s="155">
        <v>0</v>
      </c>
    </row>
    <row r="263" spans="1:17" ht="15.75" thickBot="1" x14ac:dyDescent="0.3">
      <c r="A263" s="184" t="s">
        <v>34</v>
      </c>
      <c r="B263" s="185">
        <v>6</v>
      </c>
      <c r="C263" s="234">
        <f t="shared" si="128"/>
        <v>0</v>
      </c>
      <c r="D263" s="156">
        <v>0</v>
      </c>
      <c r="E263" s="149">
        <v>0</v>
      </c>
      <c r="F263" s="149">
        <v>0</v>
      </c>
      <c r="G263" s="149">
        <v>0</v>
      </c>
      <c r="H263" s="149">
        <v>0</v>
      </c>
      <c r="I263" s="149">
        <v>0</v>
      </c>
      <c r="J263" s="149">
        <v>0</v>
      </c>
      <c r="K263" s="149">
        <v>0</v>
      </c>
      <c r="L263" s="149">
        <v>0</v>
      </c>
      <c r="M263" s="149">
        <v>0</v>
      </c>
      <c r="N263" s="149">
        <v>0</v>
      </c>
      <c r="O263" s="149">
        <v>0</v>
      </c>
      <c r="P263" s="163">
        <v>0</v>
      </c>
      <c r="Q263" s="150">
        <v>0</v>
      </c>
    </row>
    <row r="264" spans="1:17" x14ac:dyDescent="0.25">
      <c r="A264" s="187" t="s">
        <v>32</v>
      </c>
      <c r="B264" s="235">
        <v>7</v>
      </c>
      <c r="C264" s="236">
        <f t="shared" ref="C264:K265" si="129">SUM(C258,C260,C262)</f>
        <v>168</v>
      </c>
      <c r="D264" s="237">
        <f t="shared" si="129"/>
        <v>35</v>
      </c>
      <c r="E264" s="237">
        <f t="shared" si="129"/>
        <v>0</v>
      </c>
      <c r="F264" s="237">
        <f t="shared" si="129"/>
        <v>46</v>
      </c>
      <c r="G264" s="237">
        <f t="shared" si="129"/>
        <v>15</v>
      </c>
      <c r="H264" s="237">
        <f t="shared" si="129"/>
        <v>0</v>
      </c>
      <c r="I264" s="237">
        <f t="shared" si="129"/>
        <v>0</v>
      </c>
      <c r="J264" s="237">
        <f t="shared" si="129"/>
        <v>0</v>
      </c>
      <c r="K264" s="237">
        <f t="shared" si="129"/>
        <v>0</v>
      </c>
      <c r="L264" s="237">
        <f>SUM(L258,L260,L262)</f>
        <v>122</v>
      </c>
      <c r="M264" s="237">
        <f t="shared" ref="M264:Q264" si="130">SUM(M258,M260,M262)</f>
        <v>29</v>
      </c>
      <c r="N264" s="237">
        <f t="shared" si="130"/>
        <v>0</v>
      </c>
      <c r="O264" s="237">
        <f t="shared" si="130"/>
        <v>13</v>
      </c>
      <c r="P264" s="237">
        <f t="shared" si="130"/>
        <v>0</v>
      </c>
      <c r="Q264" s="238">
        <f t="shared" si="130"/>
        <v>4</v>
      </c>
    </row>
    <row r="265" spans="1:17" ht="15.75" thickBot="1" x14ac:dyDescent="0.3">
      <c r="A265" s="192" t="s">
        <v>33</v>
      </c>
      <c r="B265" s="239">
        <v>8</v>
      </c>
      <c r="C265" s="240">
        <f t="shared" ref="C265" si="131">SUM(C259,C261,C263)</f>
        <v>168</v>
      </c>
      <c r="D265" s="241">
        <f t="shared" si="129"/>
        <v>35</v>
      </c>
      <c r="E265" s="241">
        <f t="shared" si="129"/>
        <v>0</v>
      </c>
      <c r="F265" s="241">
        <f t="shared" si="129"/>
        <v>46</v>
      </c>
      <c r="G265" s="241">
        <f t="shared" si="129"/>
        <v>15</v>
      </c>
      <c r="H265" s="241">
        <f t="shared" si="129"/>
        <v>0</v>
      </c>
      <c r="I265" s="241">
        <f t="shared" si="129"/>
        <v>0</v>
      </c>
      <c r="J265" s="241">
        <f t="shared" si="129"/>
        <v>0</v>
      </c>
      <c r="K265" s="241">
        <f t="shared" si="129"/>
        <v>0</v>
      </c>
      <c r="L265" s="241">
        <f>SUM(L259,L261,L263)</f>
        <v>122</v>
      </c>
      <c r="M265" s="241">
        <f t="shared" ref="M265:Q265" si="132">SUM(M259,M261,M263)</f>
        <v>29</v>
      </c>
      <c r="N265" s="241">
        <f t="shared" si="132"/>
        <v>0</v>
      </c>
      <c r="O265" s="241">
        <f t="shared" si="132"/>
        <v>13</v>
      </c>
      <c r="P265" s="241">
        <f t="shared" si="132"/>
        <v>0</v>
      </c>
      <c r="Q265" s="242">
        <f t="shared" si="132"/>
        <v>4</v>
      </c>
    </row>
    <row r="266" spans="1:17" ht="15.75" thickBot="1" x14ac:dyDescent="0.3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</row>
    <row r="267" spans="1:17" ht="16.5" thickBot="1" x14ac:dyDescent="0.3">
      <c r="A267" s="227">
        <v>27</v>
      </c>
      <c r="B267" s="405" t="s">
        <v>74</v>
      </c>
      <c r="C267" s="405"/>
      <c r="D267" s="405"/>
      <c r="E267" s="405"/>
      <c r="F267" s="405"/>
      <c r="G267" s="405"/>
      <c r="H267" s="405"/>
      <c r="I267" s="405"/>
      <c r="J267" s="405"/>
      <c r="K267" s="405"/>
      <c r="L267" s="405"/>
      <c r="M267" s="405"/>
      <c r="N267" s="405"/>
      <c r="O267" s="405"/>
      <c r="P267" s="245"/>
      <c r="Q267" s="244">
        <f>IF(C274&gt;=1,1,IF(C274&lt;1,0))</f>
        <v>1</v>
      </c>
    </row>
    <row r="268" spans="1:17" x14ac:dyDescent="0.25">
      <c r="A268" s="230" t="s">
        <v>29</v>
      </c>
      <c r="B268" s="231">
        <v>1</v>
      </c>
      <c r="C268" s="232">
        <f t="shared" ref="C268:C273" si="133">SUM(F268,L268)</f>
        <v>150</v>
      </c>
      <c r="D268" s="157">
        <v>20</v>
      </c>
      <c r="E268" s="158">
        <v>0</v>
      </c>
      <c r="F268" s="158">
        <v>20</v>
      </c>
      <c r="G268" s="158">
        <v>14</v>
      </c>
      <c r="H268" s="158">
        <v>0</v>
      </c>
      <c r="I268" s="158">
        <v>0</v>
      </c>
      <c r="J268" s="158">
        <v>0</v>
      </c>
      <c r="K268" s="158">
        <v>0</v>
      </c>
      <c r="L268" s="158">
        <v>130</v>
      </c>
      <c r="M268" s="158">
        <v>12</v>
      </c>
      <c r="N268" s="158">
        <v>0</v>
      </c>
      <c r="O268" s="158">
        <v>7</v>
      </c>
      <c r="P268" s="160">
        <v>0</v>
      </c>
      <c r="Q268" s="159">
        <v>0</v>
      </c>
    </row>
    <row r="269" spans="1:17" x14ac:dyDescent="0.25">
      <c r="A269" s="179" t="s">
        <v>34</v>
      </c>
      <c r="B269" s="180">
        <v>2</v>
      </c>
      <c r="C269" s="233">
        <f t="shared" si="133"/>
        <v>150</v>
      </c>
      <c r="D269" s="152">
        <v>20</v>
      </c>
      <c r="E269" s="35">
        <v>0</v>
      </c>
      <c r="F269" s="35">
        <v>20</v>
      </c>
      <c r="G269" s="35">
        <v>14</v>
      </c>
      <c r="H269" s="35">
        <v>0</v>
      </c>
      <c r="I269" s="35">
        <v>0</v>
      </c>
      <c r="J269" s="35">
        <v>0</v>
      </c>
      <c r="K269" s="35">
        <v>0</v>
      </c>
      <c r="L269" s="35">
        <v>130</v>
      </c>
      <c r="M269" s="35">
        <v>12</v>
      </c>
      <c r="N269" s="35">
        <v>0</v>
      </c>
      <c r="O269" s="35">
        <v>7</v>
      </c>
      <c r="P269" s="161">
        <v>0</v>
      </c>
      <c r="Q269" s="36">
        <v>0</v>
      </c>
    </row>
    <row r="270" spans="1:17" x14ac:dyDescent="0.25">
      <c r="A270" s="182" t="s">
        <v>30</v>
      </c>
      <c r="B270" s="183">
        <v>3</v>
      </c>
      <c r="C270" s="233">
        <f t="shared" si="133"/>
        <v>0</v>
      </c>
      <c r="D270" s="153">
        <v>0</v>
      </c>
      <c r="E270" s="154">
        <v>0</v>
      </c>
      <c r="F270" s="154">
        <v>0</v>
      </c>
      <c r="G270" s="154">
        <v>0</v>
      </c>
      <c r="H270" s="154">
        <v>0</v>
      </c>
      <c r="I270" s="154">
        <v>0</v>
      </c>
      <c r="J270" s="154">
        <v>0</v>
      </c>
      <c r="K270" s="154">
        <v>0</v>
      </c>
      <c r="L270" s="154">
        <v>0</v>
      </c>
      <c r="M270" s="154">
        <v>0</v>
      </c>
      <c r="N270" s="154">
        <v>0</v>
      </c>
      <c r="O270" s="154">
        <v>0</v>
      </c>
      <c r="P270" s="162">
        <v>0</v>
      </c>
      <c r="Q270" s="155">
        <v>0</v>
      </c>
    </row>
    <row r="271" spans="1:17" x14ac:dyDescent="0.25">
      <c r="A271" s="179" t="s">
        <v>34</v>
      </c>
      <c r="B271" s="180">
        <v>4</v>
      </c>
      <c r="C271" s="233">
        <f t="shared" si="133"/>
        <v>0</v>
      </c>
      <c r="D271" s="152">
        <v>0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161">
        <v>0</v>
      </c>
      <c r="Q271" s="36">
        <v>0</v>
      </c>
    </row>
    <row r="272" spans="1:17" x14ac:dyDescent="0.25">
      <c r="A272" s="182" t="s">
        <v>31</v>
      </c>
      <c r="B272" s="183">
        <v>5</v>
      </c>
      <c r="C272" s="233">
        <f t="shared" si="133"/>
        <v>0</v>
      </c>
      <c r="D272" s="153">
        <v>0</v>
      </c>
      <c r="E272" s="154">
        <v>0</v>
      </c>
      <c r="F272" s="154">
        <v>0</v>
      </c>
      <c r="G272" s="154">
        <v>0</v>
      </c>
      <c r="H272" s="154">
        <v>0</v>
      </c>
      <c r="I272" s="154">
        <v>0</v>
      </c>
      <c r="J272" s="154">
        <v>0</v>
      </c>
      <c r="K272" s="154">
        <v>0</v>
      </c>
      <c r="L272" s="154">
        <v>0</v>
      </c>
      <c r="M272" s="154">
        <v>0</v>
      </c>
      <c r="N272" s="154">
        <v>0</v>
      </c>
      <c r="O272" s="154">
        <v>0</v>
      </c>
      <c r="P272" s="162">
        <v>0</v>
      </c>
      <c r="Q272" s="155">
        <v>0</v>
      </c>
    </row>
    <row r="273" spans="1:17" ht="15.75" thickBot="1" x14ac:dyDescent="0.3">
      <c r="A273" s="184" t="s">
        <v>34</v>
      </c>
      <c r="B273" s="185">
        <v>6</v>
      </c>
      <c r="C273" s="234">
        <f t="shared" si="133"/>
        <v>0</v>
      </c>
      <c r="D273" s="156">
        <v>0</v>
      </c>
      <c r="E273" s="149">
        <v>0</v>
      </c>
      <c r="F273" s="149">
        <v>0</v>
      </c>
      <c r="G273" s="149">
        <v>0</v>
      </c>
      <c r="H273" s="149">
        <v>0</v>
      </c>
      <c r="I273" s="149">
        <v>0</v>
      </c>
      <c r="J273" s="149">
        <v>0</v>
      </c>
      <c r="K273" s="149">
        <v>0</v>
      </c>
      <c r="L273" s="149">
        <v>0</v>
      </c>
      <c r="M273" s="149">
        <v>0</v>
      </c>
      <c r="N273" s="149">
        <v>0</v>
      </c>
      <c r="O273" s="149">
        <v>0</v>
      </c>
      <c r="P273" s="163">
        <v>0</v>
      </c>
      <c r="Q273" s="150">
        <v>0</v>
      </c>
    </row>
    <row r="274" spans="1:17" x14ac:dyDescent="0.25">
      <c r="A274" s="187" t="s">
        <v>32</v>
      </c>
      <c r="B274" s="235">
        <v>7</v>
      </c>
      <c r="C274" s="236">
        <f t="shared" ref="C274:K275" si="134">SUM(C268,C270,C272)</f>
        <v>150</v>
      </c>
      <c r="D274" s="237">
        <f t="shared" si="134"/>
        <v>20</v>
      </c>
      <c r="E274" s="237">
        <f t="shared" si="134"/>
        <v>0</v>
      </c>
      <c r="F274" s="237">
        <f t="shared" si="134"/>
        <v>20</v>
      </c>
      <c r="G274" s="237">
        <f t="shared" si="134"/>
        <v>14</v>
      </c>
      <c r="H274" s="237">
        <f t="shared" si="134"/>
        <v>0</v>
      </c>
      <c r="I274" s="237">
        <f t="shared" si="134"/>
        <v>0</v>
      </c>
      <c r="J274" s="237">
        <f t="shared" si="134"/>
        <v>0</v>
      </c>
      <c r="K274" s="237">
        <f t="shared" si="134"/>
        <v>0</v>
      </c>
      <c r="L274" s="237">
        <f>SUM(L268,L270,L272)</f>
        <v>130</v>
      </c>
      <c r="M274" s="237">
        <f t="shared" ref="M274:Q274" si="135">SUM(M268,M270,M272)</f>
        <v>12</v>
      </c>
      <c r="N274" s="237">
        <f t="shared" si="135"/>
        <v>0</v>
      </c>
      <c r="O274" s="237">
        <f t="shared" si="135"/>
        <v>7</v>
      </c>
      <c r="P274" s="237">
        <f t="shared" si="135"/>
        <v>0</v>
      </c>
      <c r="Q274" s="238">
        <f t="shared" si="135"/>
        <v>0</v>
      </c>
    </row>
    <row r="275" spans="1:17" ht="15.75" thickBot="1" x14ac:dyDescent="0.3">
      <c r="A275" s="192" t="s">
        <v>33</v>
      </c>
      <c r="B275" s="239">
        <v>8</v>
      </c>
      <c r="C275" s="240">
        <f t="shared" ref="C275" si="136">SUM(C269,C271,C273)</f>
        <v>150</v>
      </c>
      <c r="D275" s="241">
        <f t="shared" si="134"/>
        <v>20</v>
      </c>
      <c r="E275" s="241">
        <f t="shared" si="134"/>
        <v>0</v>
      </c>
      <c r="F275" s="241">
        <f t="shared" si="134"/>
        <v>20</v>
      </c>
      <c r="G275" s="241">
        <f t="shared" si="134"/>
        <v>14</v>
      </c>
      <c r="H275" s="241">
        <f t="shared" si="134"/>
        <v>0</v>
      </c>
      <c r="I275" s="241">
        <f t="shared" si="134"/>
        <v>0</v>
      </c>
      <c r="J275" s="241">
        <f t="shared" si="134"/>
        <v>0</v>
      </c>
      <c r="K275" s="241">
        <f t="shared" si="134"/>
        <v>0</v>
      </c>
      <c r="L275" s="241">
        <f>SUM(L269,L271,L273)</f>
        <v>130</v>
      </c>
      <c r="M275" s="241">
        <f t="shared" ref="M275:Q275" si="137">SUM(M269,M271,M273)</f>
        <v>12</v>
      </c>
      <c r="N275" s="241">
        <f t="shared" si="137"/>
        <v>0</v>
      </c>
      <c r="O275" s="241">
        <f t="shared" si="137"/>
        <v>7</v>
      </c>
      <c r="P275" s="241">
        <f t="shared" si="137"/>
        <v>0</v>
      </c>
      <c r="Q275" s="242">
        <f t="shared" si="137"/>
        <v>0</v>
      </c>
    </row>
    <row r="276" spans="1:17" ht="15.75" thickBot="1" x14ac:dyDescent="0.3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</row>
    <row r="277" spans="1:17" ht="16.5" thickBot="1" x14ac:dyDescent="0.3">
      <c r="A277" s="227">
        <v>28</v>
      </c>
      <c r="B277" s="405" t="s">
        <v>75</v>
      </c>
      <c r="C277" s="405"/>
      <c r="D277" s="405"/>
      <c r="E277" s="405"/>
      <c r="F277" s="405"/>
      <c r="G277" s="405"/>
      <c r="H277" s="405"/>
      <c r="I277" s="405"/>
      <c r="J277" s="405"/>
      <c r="K277" s="405"/>
      <c r="L277" s="405"/>
      <c r="M277" s="405"/>
      <c r="N277" s="405"/>
      <c r="O277" s="405"/>
      <c r="P277" s="245"/>
      <c r="Q277" s="244">
        <f>IF(C284&gt;=1,1,IF(C284&lt;1,0))</f>
        <v>1</v>
      </c>
    </row>
    <row r="278" spans="1:17" x14ac:dyDescent="0.25">
      <c r="A278" s="230" t="s">
        <v>29</v>
      </c>
      <c r="B278" s="231">
        <v>1</v>
      </c>
      <c r="C278" s="232">
        <f t="shared" ref="C278:C283" si="138">SUM(F278,L278)</f>
        <v>14</v>
      </c>
      <c r="D278" s="157">
        <v>9</v>
      </c>
      <c r="E278" s="158">
        <v>0</v>
      </c>
      <c r="F278" s="158">
        <v>0</v>
      </c>
      <c r="G278" s="158">
        <v>0</v>
      </c>
      <c r="H278" s="158">
        <v>0</v>
      </c>
      <c r="I278" s="158">
        <v>0</v>
      </c>
      <c r="J278" s="158">
        <v>0</v>
      </c>
      <c r="K278" s="158">
        <v>0</v>
      </c>
      <c r="L278" s="158">
        <v>14</v>
      </c>
      <c r="M278" s="158">
        <v>2</v>
      </c>
      <c r="N278" s="158">
        <v>0</v>
      </c>
      <c r="O278" s="158">
        <v>0</v>
      </c>
      <c r="P278" s="160">
        <v>0</v>
      </c>
      <c r="Q278" s="159">
        <v>0</v>
      </c>
    </row>
    <row r="279" spans="1:17" x14ac:dyDescent="0.25">
      <c r="A279" s="179" t="s">
        <v>34</v>
      </c>
      <c r="B279" s="180">
        <v>2</v>
      </c>
      <c r="C279" s="233">
        <f t="shared" si="138"/>
        <v>14</v>
      </c>
      <c r="D279" s="152">
        <v>9</v>
      </c>
      <c r="E279" s="35">
        <v>0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14</v>
      </c>
      <c r="M279" s="35">
        <v>2</v>
      </c>
      <c r="N279" s="35">
        <v>0</v>
      </c>
      <c r="O279" s="35">
        <v>0</v>
      </c>
      <c r="P279" s="161">
        <v>0</v>
      </c>
      <c r="Q279" s="36">
        <v>0</v>
      </c>
    </row>
    <row r="280" spans="1:17" x14ac:dyDescent="0.25">
      <c r="A280" s="182" t="s">
        <v>30</v>
      </c>
      <c r="B280" s="183">
        <v>3</v>
      </c>
      <c r="C280" s="233">
        <f t="shared" si="138"/>
        <v>0</v>
      </c>
      <c r="D280" s="153">
        <v>0</v>
      </c>
      <c r="E280" s="154">
        <v>0</v>
      </c>
      <c r="F280" s="154">
        <v>0</v>
      </c>
      <c r="G280" s="154">
        <v>0</v>
      </c>
      <c r="H280" s="154">
        <v>0</v>
      </c>
      <c r="I280" s="154">
        <v>0</v>
      </c>
      <c r="J280" s="154">
        <v>0</v>
      </c>
      <c r="K280" s="154">
        <v>0</v>
      </c>
      <c r="L280" s="154">
        <v>0</v>
      </c>
      <c r="M280" s="154">
        <v>0</v>
      </c>
      <c r="N280" s="154">
        <v>0</v>
      </c>
      <c r="O280" s="154">
        <v>0</v>
      </c>
      <c r="P280" s="162">
        <v>0</v>
      </c>
      <c r="Q280" s="155">
        <v>0</v>
      </c>
    </row>
    <row r="281" spans="1:17" x14ac:dyDescent="0.25">
      <c r="A281" s="179" t="s">
        <v>34</v>
      </c>
      <c r="B281" s="180">
        <v>4</v>
      </c>
      <c r="C281" s="233">
        <f t="shared" si="138"/>
        <v>0</v>
      </c>
      <c r="D281" s="152">
        <v>0</v>
      </c>
      <c r="E281" s="35">
        <v>0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v>0</v>
      </c>
      <c r="O281" s="35">
        <v>0</v>
      </c>
      <c r="P281" s="161">
        <v>0</v>
      </c>
      <c r="Q281" s="36">
        <v>0</v>
      </c>
    </row>
    <row r="282" spans="1:17" x14ac:dyDescent="0.25">
      <c r="A282" s="182" t="s">
        <v>31</v>
      </c>
      <c r="B282" s="183">
        <v>5</v>
      </c>
      <c r="C282" s="233">
        <f t="shared" si="138"/>
        <v>0</v>
      </c>
      <c r="D282" s="153">
        <v>0</v>
      </c>
      <c r="E282" s="154">
        <v>0</v>
      </c>
      <c r="F282" s="154">
        <v>0</v>
      </c>
      <c r="G282" s="154">
        <v>0</v>
      </c>
      <c r="H282" s="154">
        <v>0</v>
      </c>
      <c r="I282" s="154">
        <v>0</v>
      </c>
      <c r="J282" s="154">
        <v>0</v>
      </c>
      <c r="K282" s="154">
        <v>0</v>
      </c>
      <c r="L282" s="154">
        <v>0</v>
      </c>
      <c r="M282" s="154">
        <v>0</v>
      </c>
      <c r="N282" s="154">
        <v>0</v>
      </c>
      <c r="O282" s="154">
        <v>0</v>
      </c>
      <c r="P282" s="162">
        <v>0</v>
      </c>
      <c r="Q282" s="155">
        <v>0</v>
      </c>
    </row>
    <row r="283" spans="1:17" ht="15.75" thickBot="1" x14ac:dyDescent="0.3">
      <c r="A283" s="184" t="s">
        <v>34</v>
      </c>
      <c r="B283" s="185">
        <v>6</v>
      </c>
      <c r="C283" s="234">
        <f t="shared" si="138"/>
        <v>0</v>
      </c>
      <c r="D283" s="156">
        <v>0</v>
      </c>
      <c r="E283" s="149">
        <v>0</v>
      </c>
      <c r="F283" s="149">
        <v>0</v>
      </c>
      <c r="G283" s="149">
        <v>0</v>
      </c>
      <c r="H283" s="149">
        <v>0</v>
      </c>
      <c r="I283" s="149">
        <v>0</v>
      </c>
      <c r="J283" s="149">
        <v>0</v>
      </c>
      <c r="K283" s="149">
        <v>0</v>
      </c>
      <c r="L283" s="149">
        <v>0</v>
      </c>
      <c r="M283" s="149">
        <v>0</v>
      </c>
      <c r="N283" s="149">
        <v>0</v>
      </c>
      <c r="O283" s="149">
        <v>0</v>
      </c>
      <c r="P283" s="163">
        <v>0</v>
      </c>
      <c r="Q283" s="150">
        <v>0</v>
      </c>
    </row>
    <row r="284" spans="1:17" x14ac:dyDescent="0.25">
      <c r="A284" s="187" t="s">
        <v>32</v>
      </c>
      <c r="B284" s="235">
        <v>7</v>
      </c>
      <c r="C284" s="236">
        <f t="shared" ref="C284:K285" si="139">SUM(C278,C280,C282)</f>
        <v>14</v>
      </c>
      <c r="D284" s="237">
        <f t="shared" si="139"/>
        <v>9</v>
      </c>
      <c r="E284" s="237">
        <f t="shared" si="139"/>
        <v>0</v>
      </c>
      <c r="F284" s="237">
        <f t="shared" si="139"/>
        <v>0</v>
      </c>
      <c r="G284" s="237">
        <f t="shared" si="139"/>
        <v>0</v>
      </c>
      <c r="H284" s="237">
        <f t="shared" si="139"/>
        <v>0</v>
      </c>
      <c r="I284" s="237">
        <f t="shared" si="139"/>
        <v>0</v>
      </c>
      <c r="J284" s="237">
        <f t="shared" si="139"/>
        <v>0</v>
      </c>
      <c r="K284" s="237">
        <f t="shared" si="139"/>
        <v>0</v>
      </c>
      <c r="L284" s="237">
        <f>SUM(L278,L280,L282)</f>
        <v>14</v>
      </c>
      <c r="M284" s="237">
        <f t="shared" ref="M284:Q284" si="140">SUM(M278,M280,M282)</f>
        <v>2</v>
      </c>
      <c r="N284" s="237">
        <f t="shared" si="140"/>
        <v>0</v>
      </c>
      <c r="O284" s="237">
        <f t="shared" si="140"/>
        <v>0</v>
      </c>
      <c r="P284" s="237">
        <f t="shared" si="140"/>
        <v>0</v>
      </c>
      <c r="Q284" s="238">
        <f t="shared" si="140"/>
        <v>0</v>
      </c>
    </row>
    <row r="285" spans="1:17" ht="15.75" thickBot="1" x14ac:dyDescent="0.3">
      <c r="A285" s="192" t="s">
        <v>33</v>
      </c>
      <c r="B285" s="239">
        <v>8</v>
      </c>
      <c r="C285" s="240">
        <f t="shared" ref="C285" si="141">SUM(C279,C281,C283)</f>
        <v>14</v>
      </c>
      <c r="D285" s="241">
        <f t="shared" si="139"/>
        <v>9</v>
      </c>
      <c r="E285" s="241">
        <f t="shared" si="139"/>
        <v>0</v>
      </c>
      <c r="F285" s="241">
        <f t="shared" si="139"/>
        <v>0</v>
      </c>
      <c r="G285" s="241">
        <f t="shared" si="139"/>
        <v>0</v>
      </c>
      <c r="H285" s="241">
        <f t="shared" si="139"/>
        <v>0</v>
      </c>
      <c r="I285" s="241">
        <f t="shared" si="139"/>
        <v>0</v>
      </c>
      <c r="J285" s="241">
        <f t="shared" si="139"/>
        <v>0</v>
      </c>
      <c r="K285" s="241">
        <f t="shared" si="139"/>
        <v>0</v>
      </c>
      <c r="L285" s="241">
        <f>SUM(L279,L281,L283)</f>
        <v>14</v>
      </c>
      <c r="M285" s="241">
        <f t="shared" ref="M285:Q285" si="142">SUM(M279,M281,M283)</f>
        <v>2</v>
      </c>
      <c r="N285" s="241">
        <f t="shared" si="142"/>
        <v>0</v>
      </c>
      <c r="O285" s="241">
        <f t="shared" si="142"/>
        <v>0</v>
      </c>
      <c r="P285" s="241">
        <f t="shared" si="142"/>
        <v>0</v>
      </c>
      <c r="Q285" s="242">
        <f t="shared" si="142"/>
        <v>0</v>
      </c>
    </row>
    <row r="286" spans="1:17" ht="15.75" thickBot="1" x14ac:dyDescent="0.3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</row>
    <row r="287" spans="1:17" ht="16.5" thickBot="1" x14ac:dyDescent="0.3">
      <c r="A287" s="227">
        <v>29</v>
      </c>
      <c r="B287" s="405" t="s">
        <v>76</v>
      </c>
      <c r="C287" s="405"/>
      <c r="D287" s="405"/>
      <c r="E287" s="405"/>
      <c r="F287" s="405"/>
      <c r="G287" s="405"/>
      <c r="H287" s="405"/>
      <c r="I287" s="405"/>
      <c r="J287" s="405"/>
      <c r="K287" s="405"/>
      <c r="L287" s="405"/>
      <c r="M287" s="405"/>
      <c r="N287" s="405"/>
      <c r="O287" s="405"/>
      <c r="P287" s="245"/>
      <c r="Q287" s="244">
        <f>IF(C294&gt;=1,1,IF(C294&lt;1,0))</f>
        <v>0</v>
      </c>
    </row>
    <row r="288" spans="1:17" x14ac:dyDescent="0.25">
      <c r="A288" s="230" t="s">
        <v>29</v>
      </c>
      <c r="B288" s="231">
        <v>1</v>
      </c>
      <c r="C288" s="232">
        <f t="shared" ref="C288:C293" si="143">SUM(F288,L288)</f>
        <v>0</v>
      </c>
      <c r="D288" s="157">
        <v>0</v>
      </c>
      <c r="E288" s="158">
        <v>0</v>
      </c>
      <c r="F288" s="158">
        <v>0</v>
      </c>
      <c r="G288" s="158">
        <v>0</v>
      </c>
      <c r="H288" s="158">
        <v>0</v>
      </c>
      <c r="I288" s="158">
        <v>0</v>
      </c>
      <c r="J288" s="158">
        <v>0</v>
      </c>
      <c r="K288" s="158">
        <v>0</v>
      </c>
      <c r="L288" s="158">
        <v>0</v>
      </c>
      <c r="M288" s="158">
        <v>0</v>
      </c>
      <c r="N288" s="158">
        <v>0</v>
      </c>
      <c r="O288" s="158">
        <v>0</v>
      </c>
      <c r="P288" s="160">
        <v>0</v>
      </c>
      <c r="Q288" s="159">
        <v>0</v>
      </c>
    </row>
    <row r="289" spans="1:17" x14ac:dyDescent="0.25">
      <c r="A289" s="179" t="s">
        <v>34</v>
      </c>
      <c r="B289" s="180">
        <v>2</v>
      </c>
      <c r="C289" s="233">
        <f t="shared" si="143"/>
        <v>0</v>
      </c>
      <c r="D289" s="152">
        <v>0</v>
      </c>
      <c r="E289" s="35">
        <v>0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161">
        <v>0</v>
      </c>
      <c r="Q289" s="36">
        <v>0</v>
      </c>
    </row>
    <row r="290" spans="1:17" x14ac:dyDescent="0.25">
      <c r="A290" s="182" t="s">
        <v>30</v>
      </c>
      <c r="B290" s="183">
        <v>3</v>
      </c>
      <c r="C290" s="233">
        <f t="shared" si="143"/>
        <v>0</v>
      </c>
      <c r="D290" s="153">
        <v>0</v>
      </c>
      <c r="E290" s="154">
        <v>0</v>
      </c>
      <c r="F290" s="154">
        <v>0</v>
      </c>
      <c r="G290" s="154">
        <v>0</v>
      </c>
      <c r="H290" s="154">
        <v>0</v>
      </c>
      <c r="I290" s="154">
        <v>0</v>
      </c>
      <c r="J290" s="154">
        <v>0</v>
      </c>
      <c r="K290" s="154">
        <v>0</v>
      </c>
      <c r="L290" s="154">
        <v>0</v>
      </c>
      <c r="M290" s="154">
        <v>0</v>
      </c>
      <c r="N290" s="154">
        <v>0</v>
      </c>
      <c r="O290" s="154">
        <v>0</v>
      </c>
      <c r="P290" s="162">
        <v>0</v>
      </c>
      <c r="Q290" s="155">
        <v>0</v>
      </c>
    </row>
    <row r="291" spans="1:17" x14ac:dyDescent="0.25">
      <c r="A291" s="179" t="s">
        <v>34</v>
      </c>
      <c r="B291" s="180">
        <v>4</v>
      </c>
      <c r="C291" s="233">
        <f t="shared" si="143"/>
        <v>0</v>
      </c>
      <c r="D291" s="152">
        <v>0</v>
      </c>
      <c r="E291" s="35">
        <v>0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161">
        <v>0</v>
      </c>
      <c r="Q291" s="36">
        <v>0</v>
      </c>
    </row>
    <row r="292" spans="1:17" x14ac:dyDescent="0.25">
      <c r="A292" s="182" t="s">
        <v>31</v>
      </c>
      <c r="B292" s="183">
        <v>5</v>
      </c>
      <c r="C292" s="233">
        <f t="shared" si="143"/>
        <v>0</v>
      </c>
      <c r="D292" s="153">
        <v>0</v>
      </c>
      <c r="E292" s="154">
        <v>0</v>
      </c>
      <c r="F292" s="154">
        <v>0</v>
      </c>
      <c r="G292" s="154">
        <v>0</v>
      </c>
      <c r="H292" s="154">
        <v>0</v>
      </c>
      <c r="I292" s="154">
        <v>0</v>
      </c>
      <c r="J292" s="154">
        <v>0</v>
      </c>
      <c r="K292" s="154">
        <v>0</v>
      </c>
      <c r="L292" s="154">
        <v>0</v>
      </c>
      <c r="M292" s="154">
        <v>0</v>
      </c>
      <c r="N292" s="154">
        <v>0</v>
      </c>
      <c r="O292" s="154">
        <v>0</v>
      </c>
      <c r="P292" s="162">
        <v>0</v>
      </c>
      <c r="Q292" s="155">
        <v>0</v>
      </c>
    </row>
    <row r="293" spans="1:17" ht="15.75" thickBot="1" x14ac:dyDescent="0.3">
      <c r="A293" s="184" t="s">
        <v>34</v>
      </c>
      <c r="B293" s="185">
        <v>6</v>
      </c>
      <c r="C293" s="234">
        <f t="shared" si="143"/>
        <v>0</v>
      </c>
      <c r="D293" s="156">
        <v>0</v>
      </c>
      <c r="E293" s="149">
        <v>0</v>
      </c>
      <c r="F293" s="149">
        <v>0</v>
      </c>
      <c r="G293" s="149">
        <v>0</v>
      </c>
      <c r="H293" s="149">
        <v>0</v>
      </c>
      <c r="I293" s="149">
        <v>0</v>
      </c>
      <c r="J293" s="149">
        <v>0</v>
      </c>
      <c r="K293" s="149">
        <v>0</v>
      </c>
      <c r="L293" s="149">
        <v>0</v>
      </c>
      <c r="M293" s="149">
        <v>0</v>
      </c>
      <c r="N293" s="149">
        <v>0</v>
      </c>
      <c r="O293" s="149">
        <v>0</v>
      </c>
      <c r="P293" s="163">
        <v>0</v>
      </c>
      <c r="Q293" s="150">
        <v>0</v>
      </c>
    </row>
    <row r="294" spans="1:17" x14ac:dyDescent="0.25">
      <c r="A294" s="187" t="s">
        <v>32</v>
      </c>
      <c r="B294" s="235">
        <v>7</v>
      </c>
      <c r="C294" s="236">
        <f t="shared" ref="C294:K295" si="144">SUM(C288,C290,C292)</f>
        <v>0</v>
      </c>
      <c r="D294" s="237">
        <f t="shared" si="144"/>
        <v>0</v>
      </c>
      <c r="E294" s="237">
        <f t="shared" si="144"/>
        <v>0</v>
      </c>
      <c r="F294" s="237">
        <f t="shared" si="144"/>
        <v>0</v>
      </c>
      <c r="G294" s="237">
        <f t="shared" si="144"/>
        <v>0</v>
      </c>
      <c r="H294" s="237">
        <f t="shared" si="144"/>
        <v>0</v>
      </c>
      <c r="I294" s="237">
        <f t="shared" si="144"/>
        <v>0</v>
      </c>
      <c r="J294" s="237">
        <f t="shared" si="144"/>
        <v>0</v>
      </c>
      <c r="K294" s="237">
        <f t="shared" si="144"/>
        <v>0</v>
      </c>
      <c r="L294" s="237">
        <f>SUM(L288,L290,L292)</f>
        <v>0</v>
      </c>
      <c r="M294" s="237">
        <f t="shared" ref="M294:Q294" si="145">SUM(M288,M290,M292)</f>
        <v>0</v>
      </c>
      <c r="N294" s="237">
        <f t="shared" si="145"/>
        <v>0</v>
      </c>
      <c r="O294" s="237">
        <f t="shared" si="145"/>
        <v>0</v>
      </c>
      <c r="P294" s="237">
        <f t="shared" si="145"/>
        <v>0</v>
      </c>
      <c r="Q294" s="238">
        <f t="shared" si="145"/>
        <v>0</v>
      </c>
    </row>
    <row r="295" spans="1:17" ht="15.75" thickBot="1" x14ac:dyDescent="0.3">
      <c r="A295" s="192" t="s">
        <v>33</v>
      </c>
      <c r="B295" s="239">
        <v>8</v>
      </c>
      <c r="C295" s="240">
        <f t="shared" ref="C295" si="146">SUM(C289,C291,C293)</f>
        <v>0</v>
      </c>
      <c r="D295" s="241">
        <f t="shared" si="144"/>
        <v>0</v>
      </c>
      <c r="E295" s="241">
        <f t="shared" si="144"/>
        <v>0</v>
      </c>
      <c r="F295" s="241">
        <f t="shared" si="144"/>
        <v>0</v>
      </c>
      <c r="G295" s="241">
        <f t="shared" si="144"/>
        <v>0</v>
      </c>
      <c r="H295" s="241">
        <f t="shared" si="144"/>
        <v>0</v>
      </c>
      <c r="I295" s="241">
        <f t="shared" si="144"/>
        <v>0</v>
      </c>
      <c r="J295" s="241">
        <f t="shared" si="144"/>
        <v>0</v>
      </c>
      <c r="K295" s="241">
        <f t="shared" si="144"/>
        <v>0</v>
      </c>
      <c r="L295" s="241">
        <f>SUM(L289,L291,L293)</f>
        <v>0</v>
      </c>
      <c r="M295" s="241">
        <f t="shared" ref="M295:Q295" si="147">SUM(M289,M291,M293)</f>
        <v>0</v>
      </c>
      <c r="N295" s="241">
        <f t="shared" si="147"/>
        <v>0</v>
      </c>
      <c r="O295" s="241">
        <f t="shared" si="147"/>
        <v>0</v>
      </c>
      <c r="P295" s="241">
        <f t="shared" si="147"/>
        <v>0</v>
      </c>
      <c r="Q295" s="242">
        <f t="shared" si="147"/>
        <v>0</v>
      </c>
    </row>
    <row r="296" spans="1:17" ht="15.75" thickBot="1" x14ac:dyDescent="0.3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</row>
    <row r="297" spans="1:17" ht="16.5" thickBot="1" x14ac:dyDescent="0.3">
      <c r="A297" s="227">
        <v>30</v>
      </c>
      <c r="B297" s="405" t="s">
        <v>77</v>
      </c>
      <c r="C297" s="405"/>
      <c r="D297" s="405"/>
      <c r="E297" s="405"/>
      <c r="F297" s="405"/>
      <c r="G297" s="405"/>
      <c r="H297" s="405"/>
      <c r="I297" s="405"/>
      <c r="J297" s="405"/>
      <c r="K297" s="405"/>
      <c r="L297" s="405"/>
      <c r="M297" s="405"/>
      <c r="N297" s="405"/>
      <c r="O297" s="405"/>
      <c r="P297" s="245"/>
      <c r="Q297" s="244">
        <f>IF(C304&gt;=1,1,IF(C304&lt;1,0))</f>
        <v>0</v>
      </c>
    </row>
    <row r="298" spans="1:17" x14ac:dyDescent="0.25">
      <c r="A298" s="230" t="s">
        <v>29</v>
      </c>
      <c r="B298" s="231">
        <v>1</v>
      </c>
      <c r="C298" s="232">
        <f t="shared" ref="C298:C303" si="148">SUM(F298,L298)</f>
        <v>0</v>
      </c>
      <c r="D298" s="157">
        <v>0</v>
      </c>
      <c r="E298" s="158">
        <v>0</v>
      </c>
      <c r="F298" s="158">
        <v>0</v>
      </c>
      <c r="G298" s="158">
        <v>0</v>
      </c>
      <c r="H298" s="158">
        <v>0</v>
      </c>
      <c r="I298" s="158">
        <v>0</v>
      </c>
      <c r="J298" s="158">
        <v>0</v>
      </c>
      <c r="K298" s="158">
        <v>0</v>
      </c>
      <c r="L298" s="158">
        <v>0</v>
      </c>
      <c r="M298" s="158">
        <v>0</v>
      </c>
      <c r="N298" s="158">
        <v>0</v>
      </c>
      <c r="O298" s="158">
        <v>0</v>
      </c>
      <c r="P298" s="160">
        <v>0</v>
      </c>
      <c r="Q298" s="159">
        <v>0</v>
      </c>
    </row>
    <row r="299" spans="1:17" x14ac:dyDescent="0.25">
      <c r="A299" s="179" t="s">
        <v>34</v>
      </c>
      <c r="B299" s="180">
        <v>2</v>
      </c>
      <c r="C299" s="233">
        <f t="shared" si="148"/>
        <v>0</v>
      </c>
      <c r="D299" s="152">
        <v>0</v>
      </c>
      <c r="E299" s="35">
        <v>0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161">
        <v>0</v>
      </c>
      <c r="Q299" s="36">
        <v>0</v>
      </c>
    </row>
    <row r="300" spans="1:17" x14ac:dyDescent="0.25">
      <c r="A300" s="182" t="s">
        <v>30</v>
      </c>
      <c r="B300" s="183">
        <v>3</v>
      </c>
      <c r="C300" s="233">
        <f t="shared" si="148"/>
        <v>0</v>
      </c>
      <c r="D300" s="153">
        <v>0</v>
      </c>
      <c r="E300" s="154">
        <v>0</v>
      </c>
      <c r="F300" s="154">
        <v>0</v>
      </c>
      <c r="G300" s="154">
        <v>0</v>
      </c>
      <c r="H300" s="154">
        <v>0</v>
      </c>
      <c r="I300" s="154">
        <v>0</v>
      </c>
      <c r="J300" s="154">
        <v>0</v>
      </c>
      <c r="K300" s="154">
        <v>0</v>
      </c>
      <c r="L300" s="154">
        <v>0</v>
      </c>
      <c r="M300" s="154">
        <v>0</v>
      </c>
      <c r="N300" s="154">
        <v>0</v>
      </c>
      <c r="O300" s="154">
        <v>0</v>
      </c>
      <c r="P300" s="162">
        <v>0</v>
      </c>
      <c r="Q300" s="155">
        <v>0</v>
      </c>
    </row>
    <row r="301" spans="1:17" x14ac:dyDescent="0.25">
      <c r="A301" s="179" t="s">
        <v>34</v>
      </c>
      <c r="B301" s="180">
        <v>4</v>
      </c>
      <c r="C301" s="233">
        <f t="shared" si="148"/>
        <v>0</v>
      </c>
      <c r="D301" s="152">
        <v>0</v>
      </c>
      <c r="E301" s="35">
        <v>0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161">
        <v>0</v>
      </c>
      <c r="Q301" s="36">
        <v>0</v>
      </c>
    </row>
    <row r="302" spans="1:17" x14ac:dyDescent="0.25">
      <c r="A302" s="182" t="s">
        <v>31</v>
      </c>
      <c r="B302" s="183">
        <v>5</v>
      </c>
      <c r="C302" s="233">
        <f t="shared" si="148"/>
        <v>0</v>
      </c>
      <c r="D302" s="153">
        <v>0</v>
      </c>
      <c r="E302" s="154">
        <v>0</v>
      </c>
      <c r="F302" s="154">
        <v>0</v>
      </c>
      <c r="G302" s="154">
        <v>0</v>
      </c>
      <c r="H302" s="154">
        <v>0</v>
      </c>
      <c r="I302" s="154">
        <v>0</v>
      </c>
      <c r="J302" s="154">
        <v>0</v>
      </c>
      <c r="K302" s="154">
        <v>0</v>
      </c>
      <c r="L302" s="154">
        <v>0</v>
      </c>
      <c r="M302" s="154">
        <v>0</v>
      </c>
      <c r="N302" s="154">
        <v>0</v>
      </c>
      <c r="O302" s="154">
        <v>0</v>
      </c>
      <c r="P302" s="162">
        <v>0</v>
      </c>
      <c r="Q302" s="155">
        <v>0</v>
      </c>
    </row>
    <row r="303" spans="1:17" ht="15.75" thickBot="1" x14ac:dyDescent="0.3">
      <c r="A303" s="184" t="s">
        <v>34</v>
      </c>
      <c r="B303" s="185">
        <v>6</v>
      </c>
      <c r="C303" s="234">
        <f t="shared" si="148"/>
        <v>0</v>
      </c>
      <c r="D303" s="156">
        <v>0</v>
      </c>
      <c r="E303" s="149">
        <v>0</v>
      </c>
      <c r="F303" s="149">
        <v>0</v>
      </c>
      <c r="G303" s="149">
        <v>0</v>
      </c>
      <c r="H303" s="149">
        <v>0</v>
      </c>
      <c r="I303" s="149">
        <v>0</v>
      </c>
      <c r="J303" s="149">
        <v>0</v>
      </c>
      <c r="K303" s="149">
        <v>0</v>
      </c>
      <c r="L303" s="149">
        <v>0</v>
      </c>
      <c r="M303" s="149">
        <v>0</v>
      </c>
      <c r="N303" s="149">
        <v>0</v>
      </c>
      <c r="O303" s="149">
        <v>0</v>
      </c>
      <c r="P303" s="163">
        <v>0</v>
      </c>
      <c r="Q303" s="150">
        <v>0</v>
      </c>
    </row>
    <row r="304" spans="1:17" x14ac:dyDescent="0.25">
      <c r="A304" s="187" t="s">
        <v>32</v>
      </c>
      <c r="B304" s="235">
        <v>7</v>
      </c>
      <c r="C304" s="236">
        <f t="shared" ref="C304:K305" si="149">SUM(C298,C300,C302)</f>
        <v>0</v>
      </c>
      <c r="D304" s="237">
        <f t="shared" si="149"/>
        <v>0</v>
      </c>
      <c r="E304" s="237">
        <f t="shared" si="149"/>
        <v>0</v>
      </c>
      <c r="F304" s="237">
        <f t="shared" si="149"/>
        <v>0</v>
      </c>
      <c r="G304" s="237">
        <f t="shared" si="149"/>
        <v>0</v>
      </c>
      <c r="H304" s="237">
        <f t="shared" si="149"/>
        <v>0</v>
      </c>
      <c r="I304" s="237">
        <f t="shared" si="149"/>
        <v>0</v>
      </c>
      <c r="J304" s="237">
        <f t="shared" si="149"/>
        <v>0</v>
      </c>
      <c r="K304" s="237">
        <f t="shared" si="149"/>
        <v>0</v>
      </c>
      <c r="L304" s="237">
        <f>SUM(L298,L300,L302)</f>
        <v>0</v>
      </c>
      <c r="M304" s="237">
        <f t="shared" ref="M304:Q304" si="150">SUM(M298,M300,M302)</f>
        <v>0</v>
      </c>
      <c r="N304" s="237">
        <f t="shared" si="150"/>
        <v>0</v>
      </c>
      <c r="O304" s="237">
        <f t="shared" si="150"/>
        <v>0</v>
      </c>
      <c r="P304" s="237">
        <f t="shared" si="150"/>
        <v>0</v>
      </c>
      <c r="Q304" s="238">
        <f t="shared" si="150"/>
        <v>0</v>
      </c>
    </row>
    <row r="305" spans="1:17" ht="15.75" thickBot="1" x14ac:dyDescent="0.3">
      <c r="A305" s="192" t="s">
        <v>33</v>
      </c>
      <c r="B305" s="239">
        <v>8</v>
      </c>
      <c r="C305" s="240">
        <f t="shared" ref="C305" si="151">SUM(C299,C301,C303)</f>
        <v>0</v>
      </c>
      <c r="D305" s="241">
        <f t="shared" si="149"/>
        <v>0</v>
      </c>
      <c r="E305" s="241">
        <f t="shared" si="149"/>
        <v>0</v>
      </c>
      <c r="F305" s="241">
        <f t="shared" si="149"/>
        <v>0</v>
      </c>
      <c r="G305" s="241">
        <f t="shared" si="149"/>
        <v>0</v>
      </c>
      <c r="H305" s="241">
        <f t="shared" si="149"/>
        <v>0</v>
      </c>
      <c r="I305" s="241">
        <f t="shared" si="149"/>
        <v>0</v>
      </c>
      <c r="J305" s="241">
        <f t="shared" si="149"/>
        <v>0</v>
      </c>
      <c r="K305" s="241">
        <f t="shared" si="149"/>
        <v>0</v>
      </c>
      <c r="L305" s="241">
        <f>SUM(L299,L301,L303)</f>
        <v>0</v>
      </c>
      <c r="M305" s="241">
        <f t="shared" ref="M305:Q305" si="152">SUM(M299,M301,M303)</f>
        <v>0</v>
      </c>
      <c r="N305" s="241">
        <f t="shared" si="152"/>
        <v>0</v>
      </c>
      <c r="O305" s="241">
        <f t="shared" si="152"/>
        <v>0</v>
      </c>
      <c r="P305" s="241">
        <f t="shared" si="152"/>
        <v>0</v>
      </c>
      <c r="Q305" s="242">
        <f t="shared" si="152"/>
        <v>0</v>
      </c>
    </row>
    <row r="306" spans="1:17" ht="15.75" thickBot="1" x14ac:dyDescent="0.3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</row>
    <row r="307" spans="1:17" ht="16.5" thickBot="1" x14ac:dyDescent="0.3">
      <c r="A307" s="227">
        <v>31</v>
      </c>
      <c r="B307" s="405" t="s">
        <v>78</v>
      </c>
      <c r="C307" s="405"/>
      <c r="D307" s="405"/>
      <c r="E307" s="405"/>
      <c r="F307" s="405"/>
      <c r="G307" s="405"/>
      <c r="H307" s="405"/>
      <c r="I307" s="405"/>
      <c r="J307" s="405"/>
      <c r="K307" s="405"/>
      <c r="L307" s="405"/>
      <c r="M307" s="405"/>
      <c r="N307" s="405"/>
      <c r="O307" s="405"/>
      <c r="P307" s="245"/>
      <c r="Q307" s="244">
        <f>IF(C314&gt;=1,1,IF(C314&lt;1,0))</f>
        <v>1</v>
      </c>
    </row>
    <row r="308" spans="1:17" x14ac:dyDescent="0.25">
      <c r="A308" s="230" t="s">
        <v>29</v>
      </c>
      <c r="B308" s="231">
        <v>1</v>
      </c>
      <c r="C308" s="232">
        <f t="shared" ref="C308:C313" si="153">SUM(F308,L308)</f>
        <v>16</v>
      </c>
      <c r="D308" s="157">
        <v>4</v>
      </c>
      <c r="E308" s="158">
        <v>0</v>
      </c>
      <c r="F308" s="158">
        <v>0</v>
      </c>
      <c r="G308" s="158">
        <v>0</v>
      </c>
      <c r="H308" s="158">
        <v>0</v>
      </c>
      <c r="I308" s="158">
        <v>0</v>
      </c>
      <c r="J308" s="158">
        <v>0</v>
      </c>
      <c r="K308" s="158">
        <v>0</v>
      </c>
      <c r="L308" s="158">
        <v>16</v>
      </c>
      <c r="M308" s="158">
        <v>6</v>
      </c>
      <c r="N308" s="158">
        <v>0</v>
      </c>
      <c r="O308" s="158">
        <v>1</v>
      </c>
      <c r="P308" s="160">
        <v>0</v>
      </c>
      <c r="Q308" s="159">
        <v>0</v>
      </c>
    </row>
    <row r="309" spans="1:17" x14ac:dyDescent="0.25">
      <c r="A309" s="179" t="s">
        <v>34</v>
      </c>
      <c r="B309" s="180">
        <v>2</v>
      </c>
      <c r="C309" s="233">
        <f t="shared" si="153"/>
        <v>16</v>
      </c>
      <c r="D309" s="152">
        <v>4</v>
      </c>
      <c r="E309" s="35">
        <v>0</v>
      </c>
      <c r="F309" s="35">
        <v>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16</v>
      </c>
      <c r="M309" s="35">
        <v>6</v>
      </c>
      <c r="N309" s="35">
        <v>0</v>
      </c>
      <c r="O309" s="35">
        <v>1</v>
      </c>
      <c r="P309" s="161">
        <v>0</v>
      </c>
      <c r="Q309" s="36">
        <v>0</v>
      </c>
    </row>
    <row r="310" spans="1:17" x14ac:dyDescent="0.25">
      <c r="A310" s="182" t="s">
        <v>30</v>
      </c>
      <c r="B310" s="183">
        <v>3</v>
      </c>
      <c r="C310" s="233">
        <f t="shared" si="153"/>
        <v>0</v>
      </c>
      <c r="D310" s="153">
        <v>0</v>
      </c>
      <c r="E310" s="154">
        <v>0</v>
      </c>
      <c r="F310" s="154">
        <v>0</v>
      </c>
      <c r="G310" s="154">
        <v>0</v>
      </c>
      <c r="H310" s="154">
        <v>0</v>
      </c>
      <c r="I310" s="154">
        <v>0</v>
      </c>
      <c r="J310" s="154">
        <v>0</v>
      </c>
      <c r="K310" s="154">
        <v>0</v>
      </c>
      <c r="L310" s="154">
        <v>0</v>
      </c>
      <c r="M310" s="154">
        <v>0</v>
      </c>
      <c r="N310" s="154">
        <v>0</v>
      </c>
      <c r="O310" s="154">
        <v>0</v>
      </c>
      <c r="P310" s="162">
        <v>0</v>
      </c>
      <c r="Q310" s="155">
        <v>0</v>
      </c>
    </row>
    <row r="311" spans="1:17" x14ac:dyDescent="0.25">
      <c r="A311" s="179" t="s">
        <v>34</v>
      </c>
      <c r="B311" s="180">
        <v>4</v>
      </c>
      <c r="C311" s="233">
        <f t="shared" si="153"/>
        <v>0</v>
      </c>
      <c r="D311" s="152">
        <v>0</v>
      </c>
      <c r="E311" s="35">
        <v>0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161">
        <v>0</v>
      </c>
      <c r="Q311" s="36">
        <v>0</v>
      </c>
    </row>
    <row r="312" spans="1:17" x14ac:dyDescent="0.25">
      <c r="A312" s="182" t="s">
        <v>31</v>
      </c>
      <c r="B312" s="183">
        <v>5</v>
      </c>
      <c r="C312" s="233">
        <f t="shared" si="153"/>
        <v>0</v>
      </c>
      <c r="D312" s="153">
        <v>0</v>
      </c>
      <c r="E312" s="154">
        <v>0</v>
      </c>
      <c r="F312" s="154">
        <v>0</v>
      </c>
      <c r="G312" s="154">
        <v>0</v>
      </c>
      <c r="H312" s="154">
        <v>0</v>
      </c>
      <c r="I312" s="154">
        <v>0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62">
        <v>0</v>
      </c>
      <c r="Q312" s="155">
        <v>0</v>
      </c>
    </row>
    <row r="313" spans="1:17" ht="15.75" thickBot="1" x14ac:dyDescent="0.3">
      <c r="A313" s="184" t="s">
        <v>34</v>
      </c>
      <c r="B313" s="185">
        <v>6</v>
      </c>
      <c r="C313" s="234">
        <f t="shared" si="153"/>
        <v>0</v>
      </c>
      <c r="D313" s="156">
        <v>0</v>
      </c>
      <c r="E313" s="149">
        <v>0</v>
      </c>
      <c r="F313" s="149">
        <v>0</v>
      </c>
      <c r="G313" s="149">
        <v>0</v>
      </c>
      <c r="H313" s="149">
        <v>0</v>
      </c>
      <c r="I313" s="149">
        <v>0</v>
      </c>
      <c r="J313" s="149">
        <v>0</v>
      </c>
      <c r="K313" s="149">
        <v>0</v>
      </c>
      <c r="L313" s="149">
        <v>0</v>
      </c>
      <c r="M313" s="149">
        <v>0</v>
      </c>
      <c r="N313" s="149">
        <v>0</v>
      </c>
      <c r="O313" s="149">
        <v>0</v>
      </c>
      <c r="P313" s="163">
        <v>0</v>
      </c>
      <c r="Q313" s="150">
        <v>0</v>
      </c>
    </row>
    <row r="314" spans="1:17" x14ac:dyDescent="0.25">
      <c r="A314" s="187" t="s">
        <v>32</v>
      </c>
      <c r="B314" s="235">
        <v>7</v>
      </c>
      <c r="C314" s="236">
        <f t="shared" ref="C314:K315" si="154">SUM(C308,C310,C312)</f>
        <v>16</v>
      </c>
      <c r="D314" s="237">
        <f t="shared" si="154"/>
        <v>4</v>
      </c>
      <c r="E314" s="237">
        <f t="shared" si="154"/>
        <v>0</v>
      </c>
      <c r="F314" s="237">
        <f t="shared" si="154"/>
        <v>0</v>
      </c>
      <c r="G314" s="237">
        <f t="shared" si="154"/>
        <v>0</v>
      </c>
      <c r="H314" s="237">
        <f t="shared" si="154"/>
        <v>0</v>
      </c>
      <c r="I314" s="237">
        <f t="shared" si="154"/>
        <v>0</v>
      </c>
      <c r="J314" s="237">
        <f t="shared" si="154"/>
        <v>0</v>
      </c>
      <c r="K314" s="237">
        <f t="shared" si="154"/>
        <v>0</v>
      </c>
      <c r="L314" s="237">
        <f>SUM(L308,L310,L312)</f>
        <v>16</v>
      </c>
      <c r="M314" s="237">
        <f t="shared" ref="M314:Q314" si="155">SUM(M308,M310,M312)</f>
        <v>6</v>
      </c>
      <c r="N314" s="237">
        <f t="shared" si="155"/>
        <v>0</v>
      </c>
      <c r="O314" s="237">
        <f t="shared" si="155"/>
        <v>1</v>
      </c>
      <c r="P314" s="237">
        <f t="shared" si="155"/>
        <v>0</v>
      </c>
      <c r="Q314" s="238">
        <f t="shared" si="155"/>
        <v>0</v>
      </c>
    </row>
    <row r="315" spans="1:17" ht="15.75" thickBot="1" x14ac:dyDescent="0.3">
      <c r="A315" s="192" t="s">
        <v>33</v>
      </c>
      <c r="B315" s="239">
        <v>8</v>
      </c>
      <c r="C315" s="240">
        <f t="shared" ref="C315" si="156">SUM(C309,C311,C313)</f>
        <v>16</v>
      </c>
      <c r="D315" s="241">
        <f t="shared" si="154"/>
        <v>4</v>
      </c>
      <c r="E315" s="241">
        <f t="shared" si="154"/>
        <v>0</v>
      </c>
      <c r="F315" s="241">
        <f t="shared" si="154"/>
        <v>0</v>
      </c>
      <c r="G315" s="241">
        <f t="shared" si="154"/>
        <v>0</v>
      </c>
      <c r="H315" s="241">
        <f t="shared" si="154"/>
        <v>0</v>
      </c>
      <c r="I315" s="241">
        <f t="shared" si="154"/>
        <v>0</v>
      </c>
      <c r="J315" s="241">
        <f t="shared" si="154"/>
        <v>0</v>
      </c>
      <c r="K315" s="241">
        <f t="shared" si="154"/>
        <v>0</v>
      </c>
      <c r="L315" s="241">
        <f>SUM(L309,L311,L313)</f>
        <v>16</v>
      </c>
      <c r="M315" s="241">
        <f t="shared" ref="M315:Q315" si="157">SUM(M309,M311,M313)</f>
        <v>6</v>
      </c>
      <c r="N315" s="241">
        <f t="shared" si="157"/>
        <v>0</v>
      </c>
      <c r="O315" s="241">
        <f t="shared" si="157"/>
        <v>1</v>
      </c>
      <c r="P315" s="241">
        <f t="shared" si="157"/>
        <v>0</v>
      </c>
      <c r="Q315" s="242">
        <f t="shared" si="157"/>
        <v>0</v>
      </c>
    </row>
    <row r="316" spans="1:17" ht="15.75" thickBot="1" x14ac:dyDescent="0.3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</row>
    <row r="317" spans="1:17" ht="16.5" thickBot="1" x14ac:dyDescent="0.3">
      <c r="A317" s="227">
        <v>32</v>
      </c>
      <c r="B317" s="405" t="s">
        <v>79</v>
      </c>
      <c r="C317" s="405"/>
      <c r="D317" s="405"/>
      <c r="E317" s="405"/>
      <c r="F317" s="405"/>
      <c r="G317" s="405"/>
      <c r="H317" s="405"/>
      <c r="I317" s="405"/>
      <c r="J317" s="405"/>
      <c r="K317" s="405"/>
      <c r="L317" s="405"/>
      <c r="M317" s="405"/>
      <c r="N317" s="405"/>
      <c r="O317" s="405"/>
      <c r="P317" s="245"/>
      <c r="Q317" s="244">
        <f>IF(C324&gt;=1,1,IF(C324&lt;1,0))</f>
        <v>1</v>
      </c>
    </row>
    <row r="318" spans="1:17" x14ac:dyDescent="0.25">
      <c r="A318" s="230" t="s">
        <v>29</v>
      </c>
      <c r="B318" s="231">
        <v>1</v>
      </c>
      <c r="C318" s="232">
        <f t="shared" ref="C318:C323" si="158">SUM(F318,L318)</f>
        <v>11</v>
      </c>
      <c r="D318" s="157">
        <v>1</v>
      </c>
      <c r="E318" s="158">
        <v>0</v>
      </c>
      <c r="F318" s="158">
        <v>0</v>
      </c>
      <c r="G318" s="158">
        <v>0</v>
      </c>
      <c r="H318" s="158">
        <v>0</v>
      </c>
      <c r="I318" s="158">
        <v>0</v>
      </c>
      <c r="J318" s="158">
        <v>0</v>
      </c>
      <c r="K318" s="158">
        <v>0</v>
      </c>
      <c r="L318" s="158">
        <v>11</v>
      </c>
      <c r="M318" s="158">
        <v>1</v>
      </c>
      <c r="N318" s="158">
        <v>0</v>
      </c>
      <c r="O318" s="158">
        <v>0</v>
      </c>
      <c r="P318" s="160">
        <v>0</v>
      </c>
      <c r="Q318" s="159">
        <v>0</v>
      </c>
    </row>
    <row r="319" spans="1:17" x14ac:dyDescent="0.25">
      <c r="A319" s="179" t="s">
        <v>34</v>
      </c>
      <c r="B319" s="180">
        <v>2</v>
      </c>
      <c r="C319" s="233">
        <f t="shared" si="158"/>
        <v>11</v>
      </c>
      <c r="D319" s="152">
        <v>1</v>
      </c>
      <c r="E319" s="35">
        <v>0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11</v>
      </c>
      <c r="M319" s="35">
        <v>1</v>
      </c>
      <c r="N319" s="35">
        <v>0</v>
      </c>
      <c r="O319" s="35">
        <v>0</v>
      </c>
      <c r="P319" s="161">
        <v>0</v>
      </c>
      <c r="Q319" s="36">
        <v>0</v>
      </c>
    </row>
    <row r="320" spans="1:17" x14ac:dyDescent="0.25">
      <c r="A320" s="182" t="s">
        <v>30</v>
      </c>
      <c r="B320" s="183">
        <v>3</v>
      </c>
      <c r="C320" s="233">
        <f t="shared" si="158"/>
        <v>0</v>
      </c>
      <c r="D320" s="153">
        <v>0</v>
      </c>
      <c r="E320" s="154">
        <v>0</v>
      </c>
      <c r="F320" s="154">
        <v>0</v>
      </c>
      <c r="G320" s="154">
        <v>0</v>
      </c>
      <c r="H320" s="154">
        <v>0</v>
      </c>
      <c r="I320" s="154">
        <v>0</v>
      </c>
      <c r="J320" s="154">
        <v>0</v>
      </c>
      <c r="K320" s="154">
        <v>0</v>
      </c>
      <c r="L320" s="154">
        <v>0</v>
      </c>
      <c r="M320" s="154">
        <v>0</v>
      </c>
      <c r="N320" s="154">
        <v>0</v>
      </c>
      <c r="O320" s="154">
        <v>0</v>
      </c>
      <c r="P320" s="162">
        <v>0</v>
      </c>
      <c r="Q320" s="155">
        <v>0</v>
      </c>
    </row>
    <row r="321" spans="1:17" x14ac:dyDescent="0.25">
      <c r="A321" s="179" t="s">
        <v>34</v>
      </c>
      <c r="B321" s="180">
        <v>4</v>
      </c>
      <c r="C321" s="233">
        <f t="shared" si="158"/>
        <v>0</v>
      </c>
      <c r="D321" s="152">
        <v>0</v>
      </c>
      <c r="E321" s="35">
        <v>0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161">
        <v>0</v>
      </c>
      <c r="Q321" s="36">
        <v>0</v>
      </c>
    </row>
    <row r="322" spans="1:17" x14ac:dyDescent="0.25">
      <c r="A322" s="182" t="s">
        <v>31</v>
      </c>
      <c r="B322" s="183">
        <v>5</v>
      </c>
      <c r="C322" s="233">
        <f t="shared" si="158"/>
        <v>0</v>
      </c>
      <c r="D322" s="153">
        <v>0</v>
      </c>
      <c r="E322" s="154">
        <v>0</v>
      </c>
      <c r="F322" s="154">
        <v>0</v>
      </c>
      <c r="G322" s="154">
        <v>0</v>
      </c>
      <c r="H322" s="154">
        <v>0</v>
      </c>
      <c r="I322" s="154">
        <v>0</v>
      </c>
      <c r="J322" s="154">
        <v>0</v>
      </c>
      <c r="K322" s="154">
        <v>0</v>
      </c>
      <c r="L322" s="154">
        <v>0</v>
      </c>
      <c r="M322" s="154">
        <v>0</v>
      </c>
      <c r="N322" s="154">
        <v>0</v>
      </c>
      <c r="O322" s="154">
        <v>0</v>
      </c>
      <c r="P322" s="162">
        <v>0</v>
      </c>
      <c r="Q322" s="155">
        <v>0</v>
      </c>
    </row>
    <row r="323" spans="1:17" ht="15.75" thickBot="1" x14ac:dyDescent="0.3">
      <c r="A323" s="184" t="s">
        <v>34</v>
      </c>
      <c r="B323" s="185">
        <v>6</v>
      </c>
      <c r="C323" s="234">
        <f t="shared" si="158"/>
        <v>0</v>
      </c>
      <c r="D323" s="156">
        <v>0</v>
      </c>
      <c r="E323" s="149">
        <v>0</v>
      </c>
      <c r="F323" s="149">
        <v>0</v>
      </c>
      <c r="G323" s="149">
        <v>0</v>
      </c>
      <c r="H323" s="149">
        <v>0</v>
      </c>
      <c r="I323" s="149">
        <v>0</v>
      </c>
      <c r="J323" s="149">
        <v>0</v>
      </c>
      <c r="K323" s="149">
        <v>0</v>
      </c>
      <c r="L323" s="149">
        <v>0</v>
      </c>
      <c r="M323" s="149">
        <v>0</v>
      </c>
      <c r="N323" s="149">
        <v>0</v>
      </c>
      <c r="O323" s="149">
        <v>0</v>
      </c>
      <c r="P323" s="163">
        <v>0</v>
      </c>
      <c r="Q323" s="150">
        <v>0</v>
      </c>
    </row>
    <row r="324" spans="1:17" x14ac:dyDescent="0.25">
      <c r="A324" s="187" t="s">
        <v>32</v>
      </c>
      <c r="B324" s="235">
        <v>7</v>
      </c>
      <c r="C324" s="236">
        <f t="shared" ref="C324:K325" si="159">SUM(C318,C320,C322)</f>
        <v>11</v>
      </c>
      <c r="D324" s="237">
        <f t="shared" si="159"/>
        <v>1</v>
      </c>
      <c r="E324" s="237">
        <f t="shared" si="159"/>
        <v>0</v>
      </c>
      <c r="F324" s="237">
        <f t="shared" si="159"/>
        <v>0</v>
      </c>
      <c r="G324" s="237">
        <f t="shared" si="159"/>
        <v>0</v>
      </c>
      <c r="H324" s="237">
        <f t="shared" si="159"/>
        <v>0</v>
      </c>
      <c r="I324" s="237">
        <f t="shared" si="159"/>
        <v>0</v>
      </c>
      <c r="J324" s="237">
        <f t="shared" si="159"/>
        <v>0</v>
      </c>
      <c r="K324" s="237">
        <f t="shared" si="159"/>
        <v>0</v>
      </c>
      <c r="L324" s="237">
        <f>SUM(L318,L320,L322)</f>
        <v>11</v>
      </c>
      <c r="M324" s="237">
        <f t="shared" ref="M324:Q324" si="160">SUM(M318,M320,M322)</f>
        <v>1</v>
      </c>
      <c r="N324" s="237">
        <f t="shared" si="160"/>
        <v>0</v>
      </c>
      <c r="O324" s="237">
        <f t="shared" si="160"/>
        <v>0</v>
      </c>
      <c r="P324" s="237">
        <f t="shared" si="160"/>
        <v>0</v>
      </c>
      <c r="Q324" s="238">
        <f t="shared" si="160"/>
        <v>0</v>
      </c>
    </row>
    <row r="325" spans="1:17" ht="15.75" thickBot="1" x14ac:dyDescent="0.3">
      <c r="A325" s="192" t="s">
        <v>33</v>
      </c>
      <c r="B325" s="239">
        <v>8</v>
      </c>
      <c r="C325" s="240">
        <f t="shared" ref="C325" si="161">SUM(C319,C321,C323)</f>
        <v>11</v>
      </c>
      <c r="D325" s="241">
        <f t="shared" si="159"/>
        <v>1</v>
      </c>
      <c r="E325" s="241">
        <f t="shared" si="159"/>
        <v>0</v>
      </c>
      <c r="F325" s="241">
        <f t="shared" si="159"/>
        <v>0</v>
      </c>
      <c r="G325" s="241">
        <f t="shared" si="159"/>
        <v>0</v>
      </c>
      <c r="H325" s="241">
        <f t="shared" si="159"/>
        <v>0</v>
      </c>
      <c r="I325" s="241">
        <f t="shared" si="159"/>
        <v>0</v>
      </c>
      <c r="J325" s="241">
        <f t="shared" si="159"/>
        <v>0</v>
      </c>
      <c r="K325" s="241">
        <f t="shared" si="159"/>
        <v>0</v>
      </c>
      <c r="L325" s="241">
        <f>SUM(L319,L321,L323)</f>
        <v>11</v>
      </c>
      <c r="M325" s="241">
        <f t="shared" ref="M325:Q325" si="162">SUM(M319,M321,M323)</f>
        <v>1</v>
      </c>
      <c r="N325" s="241">
        <f t="shared" si="162"/>
        <v>0</v>
      </c>
      <c r="O325" s="241">
        <f t="shared" si="162"/>
        <v>0</v>
      </c>
      <c r="P325" s="241">
        <f t="shared" si="162"/>
        <v>0</v>
      </c>
      <c r="Q325" s="242">
        <f t="shared" si="162"/>
        <v>0</v>
      </c>
    </row>
    <row r="326" spans="1:17" ht="15.75" thickBot="1" x14ac:dyDescent="0.3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</row>
    <row r="327" spans="1:17" ht="16.5" thickBot="1" x14ac:dyDescent="0.3">
      <c r="A327" s="227">
        <v>33</v>
      </c>
      <c r="B327" s="405" t="s">
        <v>80</v>
      </c>
      <c r="C327" s="405"/>
      <c r="D327" s="405"/>
      <c r="E327" s="405"/>
      <c r="F327" s="405"/>
      <c r="G327" s="405"/>
      <c r="H327" s="405"/>
      <c r="I327" s="405"/>
      <c r="J327" s="405"/>
      <c r="K327" s="405"/>
      <c r="L327" s="405"/>
      <c r="M327" s="405"/>
      <c r="N327" s="405"/>
      <c r="O327" s="405"/>
      <c r="P327" s="245"/>
      <c r="Q327" s="244">
        <f>IF(C334&gt;=1,1,IF(C334&lt;1,0))</f>
        <v>0</v>
      </c>
    </row>
    <row r="328" spans="1:17" x14ac:dyDescent="0.25">
      <c r="A328" s="230" t="s">
        <v>29</v>
      </c>
      <c r="B328" s="231">
        <v>1</v>
      </c>
      <c r="C328" s="232">
        <f t="shared" ref="C328:C333" si="163">SUM(F328,L328)</f>
        <v>0</v>
      </c>
      <c r="D328" s="157">
        <v>0</v>
      </c>
      <c r="E328" s="158">
        <v>0</v>
      </c>
      <c r="F328" s="158">
        <v>0</v>
      </c>
      <c r="G328" s="158">
        <v>0</v>
      </c>
      <c r="H328" s="158">
        <v>0</v>
      </c>
      <c r="I328" s="158">
        <v>0</v>
      </c>
      <c r="J328" s="158">
        <v>0</v>
      </c>
      <c r="K328" s="158">
        <v>0</v>
      </c>
      <c r="L328" s="158">
        <v>0</v>
      </c>
      <c r="M328" s="158">
        <v>0</v>
      </c>
      <c r="N328" s="158">
        <v>0</v>
      </c>
      <c r="O328" s="158">
        <v>0</v>
      </c>
      <c r="P328" s="160">
        <v>0</v>
      </c>
      <c r="Q328" s="159">
        <v>0</v>
      </c>
    </row>
    <row r="329" spans="1:17" x14ac:dyDescent="0.25">
      <c r="A329" s="179" t="s">
        <v>34</v>
      </c>
      <c r="B329" s="180">
        <v>2</v>
      </c>
      <c r="C329" s="233">
        <f t="shared" si="163"/>
        <v>0</v>
      </c>
      <c r="D329" s="152">
        <v>0</v>
      </c>
      <c r="E329" s="35">
        <v>0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161">
        <v>0</v>
      </c>
      <c r="Q329" s="36">
        <v>0</v>
      </c>
    </row>
    <row r="330" spans="1:17" x14ac:dyDescent="0.25">
      <c r="A330" s="182" t="s">
        <v>30</v>
      </c>
      <c r="B330" s="183">
        <v>3</v>
      </c>
      <c r="C330" s="233">
        <f t="shared" si="163"/>
        <v>0</v>
      </c>
      <c r="D330" s="153">
        <v>0</v>
      </c>
      <c r="E330" s="154">
        <v>0</v>
      </c>
      <c r="F330" s="154">
        <v>0</v>
      </c>
      <c r="G330" s="154">
        <v>0</v>
      </c>
      <c r="H330" s="154">
        <v>0</v>
      </c>
      <c r="I330" s="154">
        <v>0</v>
      </c>
      <c r="J330" s="154">
        <v>0</v>
      </c>
      <c r="K330" s="154">
        <v>0</v>
      </c>
      <c r="L330" s="154">
        <v>0</v>
      </c>
      <c r="M330" s="154">
        <v>0</v>
      </c>
      <c r="N330" s="154">
        <v>0</v>
      </c>
      <c r="O330" s="154">
        <v>0</v>
      </c>
      <c r="P330" s="162">
        <v>0</v>
      </c>
      <c r="Q330" s="155">
        <v>0</v>
      </c>
    </row>
    <row r="331" spans="1:17" x14ac:dyDescent="0.25">
      <c r="A331" s="179" t="s">
        <v>34</v>
      </c>
      <c r="B331" s="180">
        <v>4</v>
      </c>
      <c r="C331" s="233">
        <f t="shared" si="163"/>
        <v>0</v>
      </c>
      <c r="D331" s="152">
        <v>0</v>
      </c>
      <c r="E331" s="35">
        <v>0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161">
        <v>0</v>
      </c>
      <c r="Q331" s="36">
        <v>0</v>
      </c>
    </row>
    <row r="332" spans="1:17" x14ac:dyDescent="0.25">
      <c r="A332" s="182" t="s">
        <v>31</v>
      </c>
      <c r="B332" s="183">
        <v>5</v>
      </c>
      <c r="C332" s="233">
        <f t="shared" si="163"/>
        <v>0</v>
      </c>
      <c r="D332" s="153">
        <v>0</v>
      </c>
      <c r="E332" s="154">
        <v>0</v>
      </c>
      <c r="F332" s="154">
        <v>0</v>
      </c>
      <c r="G332" s="154">
        <v>0</v>
      </c>
      <c r="H332" s="154">
        <v>0</v>
      </c>
      <c r="I332" s="154">
        <v>0</v>
      </c>
      <c r="J332" s="154">
        <v>0</v>
      </c>
      <c r="K332" s="154">
        <v>0</v>
      </c>
      <c r="L332" s="154">
        <v>0</v>
      </c>
      <c r="M332" s="154">
        <v>0</v>
      </c>
      <c r="N332" s="154">
        <v>0</v>
      </c>
      <c r="O332" s="154">
        <v>0</v>
      </c>
      <c r="P332" s="162">
        <v>0</v>
      </c>
      <c r="Q332" s="155">
        <v>0</v>
      </c>
    </row>
    <row r="333" spans="1:17" ht="15.75" thickBot="1" x14ac:dyDescent="0.3">
      <c r="A333" s="184" t="s">
        <v>34</v>
      </c>
      <c r="B333" s="185">
        <v>6</v>
      </c>
      <c r="C333" s="234">
        <f t="shared" si="163"/>
        <v>0</v>
      </c>
      <c r="D333" s="156">
        <v>0</v>
      </c>
      <c r="E333" s="149">
        <v>0</v>
      </c>
      <c r="F333" s="149">
        <v>0</v>
      </c>
      <c r="G333" s="149">
        <v>0</v>
      </c>
      <c r="H333" s="149">
        <v>0</v>
      </c>
      <c r="I333" s="149">
        <v>0</v>
      </c>
      <c r="J333" s="149">
        <v>0</v>
      </c>
      <c r="K333" s="149">
        <v>0</v>
      </c>
      <c r="L333" s="149">
        <v>0</v>
      </c>
      <c r="M333" s="149">
        <v>0</v>
      </c>
      <c r="N333" s="149">
        <v>0</v>
      </c>
      <c r="O333" s="149">
        <v>0</v>
      </c>
      <c r="P333" s="163">
        <v>0</v>
      </c>
      <c r="Q333" s="150">
        <v>0</v>
      </c>
    </row>
    <row r="334" spans="1:17" x14ac:dyDescent="0.25">
      <c r="A334" s="187" t="s">
        <v>32</v>
      </c>
      <c r="B334" s="235">
        <v>7</v>
      </c>
      <c r="C334" s="236">
        <f t="shared" ref="C334:K335" si="164">SUM(C328,C330,C332)</f>
        <v>0</v>
      </c>
      <c r="D334" s="237">
        <f t="shared" si="164"/>
        <v>0</v>
      </c>
      <c r="E334" s="237">
        <f t="shared" si="164"/>
        <v>0</v>
      </c>
      <c r="F334" s="237">
        <f t="shared" si="164"/>
        <v>0</v>
      </c>
      <c r="G334" s="237">
        <f t="shared" si="164"/>
        <v>0</v>
      </c>
      <c r="H334" s="237">
        <f t="shared" si="164"/>
        <v>0</v>
      </c>
      <c r="I334" s="237">
        <f t="shared" si="164"/>
        <v>0</v>
      </c>
      <c r="J334" s="237">
        <f t="shared" si="164"/>
        <v>0</v>
      </c>
      <c r="K334" s="237">
        <f t="shared" si="164"/>
        <v>0</v>
      </c>
      <c r="L334" s="237">
        <f>SUM(L328,L330,L332)</f>
        <v>0</v>
      </c>
      <c r="M334" s="237">
        <f t="shared" ref="M334:Q334" si="165">SUM(M328,M330,M332)</f>
        <v>0</v>
      </c>
      <c r="N334" s="237">
        <f t="shared" si="165"/>
        <v>0</v>
      </c>
      <c r="O334" s="237">
        <f t="shared" si="165"/>
        <v>0</v>
      </c>
      <c r="P334" s="237">
        <f t="shared" si="165"/>
        <v>0</v>
      </c>
      <c r="Q334" s="238">
        <f t="shared" si="165"/>
        <v>0</v>
      </c>
    </row>
    <row r="335" spans="1:17" ht="15.75" thickBot="1" x14ac:dyDescent="0.3">
      <c r="A335" s="192" t="s">
        <v>33</v>
      </c>
      <c r="B335" s="239">
        <v>8</v>
      </c>
      <c r="C335" s="240">
        <f t="shared" ref="C335" si="166">SUM(C329,C331,C333)</f>
        <v>0</v>
      </c>
      <c r="D335" s="241">
        <f t="shared" si="164"/>
        <v>0</v>
      </c>
      <c r="E335" s="241">
        <f t="shared" si="164"/>
        <v>0</v>
      </c>
      <c r="F335" s="241">
        <f t="shared" si="164"/>
        <v>0</v>
      </c>
      <c r="G335" s="241">
        <f t="shared" si="164"/>
        <v>0</v>
      </c>
      <c r="H335" s="241">
        <f t="shared" si="164"/>
        <v>0</v>
      </c>
      <c r="I335" s="241">
        <f t="shared" si="164"/>
        <v>0</v>
      </c>
      <c r="J335" s="241">
        <f t="shared" si="164"/>
        <v>0</v>
      </c>
      <c r="K335" s="241">
        <f t="shared" si="164"/>
        <v>0</v>
      </c>
      <c r="L335" s="241">
        <f>SUM(L329,L331,L333)</f>
        <v>0</v>
      </c>
      <c r="M335" s="241">
        <f t="shared" ref="M335:Q335" si="167">SUM(M329,M331,M333)</f>
        <v>0</v>
      </c>
      <c r="N335" s="241">
        <f t="shared" si="167"/>
        <v>0</v>
      </c>
      <c r="O335" s="241">
        <f t="shared" si="167"/>
        <v>0</v>
      </c>
      <c r="P335" s="241">
        <f t="shared" si="167"/>
        <v>0</v>
      </c>
      <c r="Q335" s="242">
        <f t="shared" si="167"/>
        <v>0</v>
      </c>
    </row>
    <row r="336" spans="1:17" ht="15.75" thickBot="1" x14ac:dyDescent="0.3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</row>
    <row r="337" spans="1:17" ht="16.5" thickBot="1" x14ac:dyDescent="0.3">
      <c r="A337" s="227">
        <v>34</v>
      </c>
      <c r="B337" s="413" t="s">
        <v>81</v>
      </c>
      <c r="C337" s="413"/>
      <c r="D337" s="413"/>
      <c r="E337" s="413"/>
      <c r="F337" s="413"/>
      <c r="G337" s="413"/>
      <c r="H337" s="413"/>
      <c r="I337" s="413"/>
      <c r="J337" s="413"/>
      <c r="K337" s="413"/>
      <c r="L337" s="413"/>
      <c r="M337" s="413"/>
      <c r="N337" s="413"/>
      <c r="O337" s="413"/>
      <c r="P337" s="246"/>
      <c r="Q337" s="244">
        <f>IF(C344&gt;=1,1,IF(C344&lt;1,0))</f>
        <v>1</v>
      </c>
    </row>
    <row r="338" spans="1:17" x14ac:dyDescent="0.25">
      <c r="A338" s="230" t="s">
        <v>29</v>
      </c>
      <c r="B338" s="231">
        <v>1</v>
      </c>
      <c r="C338" s="232">
        <f t="shared" ref="C338:C343" si="168">SUM(F338,L338)</f>
        <v>72</v>
      </c>
      <c r="D338" s="157">
        <v>0</v>
      </c>
      <c r="E338" s="158">
        <v>0</v>
      </c>
      <c r="F338" s="158">
        <v>0</v>
      </c>
      <c r="G338" s="158">
        <v>0</v>
      </c>
      <c r="H338" s="158">
        <v>0</v>
      </c>
      <c r="I338" s="158">
        <v>0</v>
      </c>
      <c r="J338" s="158">
        <v>0</v>
      </c>
      <c r="K338" s="158">
        <v>0</v>
      </c>
      <c r="L338" s="158">
        <v>72</v>
      </c>
      <c r="M338" s="158">
        <v>0</v>
      </c>
      <c r="N338" s="158">
        <v>0</v>
      </c>
      <c r="O338" s="158">
        <v>0</v>
      </c>
      <c r="P338" s="160">
        <v>0</v>
      </c>
      <c r="Q338" s="159">
        <v>0</v>
      </c>
    </row>
    <row r="339" spans="1:17" x14ac:dyDescent="0.25">
      <c r="A339" s="179" t="s">
        <v>34</v>
      </c>
      <c r="B339" s="180">
        <v>2</v>
      </c>
      <c r="C339" s="233">
        <f t="shared" si="168"/>
        <v>72</v>
      </c>
      <c r="D339" s="152">
        <v>0</v>
      </c>
      <c r="E339" s="35">
        <v>0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72</v>
      </c>
      <c r="M339" s="35">
        <v>0</v>
      </c>
      <c r="N339" s="35">
        <v>0</v>
      </c>
      <c r="O339" s="35">
        <v>0</v>
      </c>
      <c r="P339" s="161">
        <v>0</v>
      </c>
      <c r="Q339" s="36">
        <v>0</v>
      </c>
    </row>
    <row r="340" spans="1:17" x14ac:dyDescent="0.25">
      <c r="A340" s="182" t="s">
        <v>30</v>
      </c>
      <c r="B340" s="183">
        <v>3</v>
      </c>
      <c r="C340" s="233">
        <f t="shared" si="168"/>
        <v>0</v>
      </c>
      <c r="D340" s="153">
        <v>0</v>
      </c>
      <c r="E340" s="154">
        <v>0</v>
      </c>
      <c r="F340" s="154">
        <v>0</v>
      </c>
      <c r="G340" s="154">
        <v>0</v>
      </c>
      <c r="H340" s="154">
        <v>0</v>
      </c>
      <c r="I340" s="154">
        <v>0</v>
      </c>
      <c r="J340" s="154">
        <v>0</v>
      </c>
      <c r="K340" s="154">
        <v>0</v>
      </c>
      <c r="L340" s="154">
        <v>0</v>
      </c>
      <c r="M340" s="154">
        <v>0</v>
      </c>
      <c r="N340" s="154">
        <v>0</v>
      </c>
      <c r="O340" s="154">
        <v>0</v>
      </c>
      <c r="P340" s="162">
        <v>0</v>
      </c>
      <c r="Q340" s="155">
        <v>0</v>
      </c>
    </row>
    <row r="341" spans="1:17" x14ac:dyDescent="0.25">
      <c r="A341" s="179" t="s">
        <v>34</v>
      </c>
      <c r="B341" s="180">
        <v>4</v>
      </c>
      <c r="C341" s="233">
        <f t="shared" si="168"/>
        <v>0</v>
      </c>
      <c r="D341" s="152">
        <v>0</v>
      </c>
      <c r="E341" s="35">
        <v>0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161">
        <v>0</v>
      </c>
      <c r="Q341" s="36">
        <v>0</v>
      </c>
    </row>
    <row r="342" spans="1:17" x14ac:dyDescent="0.25">
      <c r="A342" s="182" t="s">
        <v>31</v>
      </c>
      <c r="B342" s="183">
        <v>5</v>
      </c>
      <c r="C342" s="233">
        <f t="shared" si="168"/>
        <v>0</v>
      </c>
      <c r="D342" s="153">
        <v>0</v>
      </c>
      <c r="E342" s="154">
        <v>0</v>
      </c>
      <c r="F342" s="154">
        <v>0</v>
      </c>
      <c r="G342" s="154">
        <v>0</v>
      </c>
      <c r="H342" s="154">
        <v>0</v>
      </c>
      <c r="I342" s="154">
        <v>0</v>
      </c>
      <c r="J342" s="154">
        <v>0</v>
      </c>
      <c r="K342" s="154">
        <v>0</v>
      </c>
      <c r="L342" s="154">
        <v>0</v>
      </c>
      <c r="M342" s="154">
        <v>0</v>
      </c>
      <c r="N342" s="154">
        <v>0</v>
      </c>
      <c r="O342" s="154">
        <v>0</v>
      </c>
      <c r="P342" s="162">
        <v>0</v>
      </c>
      <c r="Q342" s="155">
        <v>0</v>
      </c>
    </row>
    <row r="343" spans="1:17" ht="15.75" thickBot="1" x14ac:dyDescent="0.3">
      <c r="A343" s="184" t="s">
        <v>34</v>
      </c>
      <c r="B343" s="185">
        <v>6</v>
      </c>
      <c r="C343" s="234">
        <f t="shared" si="168"/>
        <v>0</v>
      </c>
      <c r="D343" s="156">
        <v>0</v>
      </c>
      <c r="E343" s="149">
        <v>0</v>
      </c>
      <c r="F343" s="149">
        <v>0</v>
      </c>
      <c r="G343" s="149">
        <v>0</v>
      </c>
      <c r="H343" s="149">
        <v>0</v>
      </c>
      <c r="I343" s="149">
        <v>0</v>
      </c>
      <c r="J343" s="149">
        <v>0</v>
      </c>
      <c r="K343" s="149">
        <v>0</v>
      </c>
      <c r="L343" s="149">
        <v>0</v>
      </c>
      <c r="M343" s="149">
        <v>0</v>
      </c>
      <c r="N343" s="149">
        <v>0</v>
      </c>
      <c r="O343" s="149">
        <v>0</v>
      </c>
      <c r="P343" s="163">
        <v>0</v>
      </c>
      <c r="Q343" s="150">
        <v>0</v>
      </c>
    </row>
    <row r="344" spans="1:17" x14ac:dyDescent="0.25">
      <c r="A344" s="187" t="s">
        <v>32</v>
      </c>
      <c r="B344" s="235">
        <v>7</v>
      </c>
      <c r="C344" s="236">
        <f t="shared" ref="C344:K345" si="169">SUM(C338,C340,C342)</f>
        <v>72</v>
      </c>
      <c r="D344" s="237">
        <f t="shared" si="169"/>
        <v>0</v>
      </c>
      <c r="E344" s="237">
        <f t="shared" si="169"/>
        <v>0</v>
      </c>
      <c r="F344" s="237">
        <f t="shared" si="169"/>
        <v>0</v>
      </c>
      <c r="G344" s="237">
        <f t="shared" si="169"/>
        <v>0</v>
      </c>
      <c r="H344" s="237">
        <f t="shared" si="169"/>
        <v>0</v>
      </c>
      <c r="I344" s="237">
        <f t="shared" si="169"/>
        <v>0</v>
      </c>
      <c r="J344" s="237">
        <f t="shared" si="169"/>
        <v>0</v>
      </c>
      <c r="K344" s="237">
        <f t="shared" si="169"/>
        <v>0</v>
      </c>
      <c r="L344" s="237">
        <f>SUM(L338,L340,L342)</f>
        <v>72</v>
      </c>
      <c r="M344" s="237">
        <f t="shared" ref="M344:Q344" si="170">SUM(M338,M340,M342)</f>
        <v>0</v>
      </c>
      <c r="N344" s="237">
        <f t="shared" si="170"/>
        <v>0</v>
      </c>
      <c r="O344" s="237">
        <f t="shared" si="170"/>
        <v>0</v>
      </c>
      <c r="P344" s="237">
        <f t="shared" si="170"/>
        <v>0</v>
      </c>
      <c r="Q344" s="238">
        <f t="shared" si="170"/>
        <v>0</v>
      </c>
    </row>
    <row r="345" spans="1:17" ht="15.75" thickBot="1" x14ac:dyDescent="0.3">
      <c r="A345" s="192" t="s">
        <v>33</v>
      </c>
      <c r="B345" s="239">
        <v>8</v>
      </c>
      <c r="C345" s="240">
        <f t="shared" ref="C345" si="171">SUM(C339,C341,C343)</f>
        <v>72</v>
      </c>
      <c r="D345" s="241">
        <f t="shared" si="169"/>
        <v>0</v>
      </c>
      <c r="E345" s="241">
        <f t="shared" si="169"/>
        <v>0</v>
      </c>
      <c r="F345" s="241">
        <f t="shared" si="169"/>
        <v>0</v>
      </c>
      <c r="G345" s="241">
        <f t="shared" si="169"/>
        <v>0</v>
      </c>
      <c r="H345" s="241">
        <f t="shared" si="169"/>
        <v>0</v>
      </c>
      <c r="I345" s="241">
        <f t="shared" si="169"/>
        <v>0</v>
      </c>
      <c r="J345" s="241">
        <f t="shared" si="169"/>
        <v>0</v>
      </c>
      <c r="K345" s="241">
        <f t="shared" si="169"/>
        <v>0</v>
      </c>
      <c r="L345" s="241">
        <f>SUM(L339,L341,L343)</f>
        <v>72</v>
      </c>
      <c r="M345" s="241">
        <f t="shared" ref="M345:Q345" si="172">SUM(M339,M341,M343)</f>
        <v>0</v>
      </c>
      <c r="N345" s="241">
        <f t="shared" si="172"/>
        <v>0</v>
      </c>
      <c r="O345" s="241">
        <f t="shared" si="172"/>
        <v>0</v>
      </c>
      <c r="P345" s="241">
        <f t="shared" si="172"/>
        <v>0</v>
      </c>
      <c r="Q345" s="242">
        <f t="shared" si="172"/>
        <v>0</v>
      </c>
    </row>
    <row r="346" spans="1:17" s="28" customFormat="1" x14ac:dyDescent="0.25">
      <c r="A346" s="346"/>
      <c r="B346" s="347"/>
      <c r="C346" s="348"/>
      <c r="D346" s="348"/>
      <c r="E346" s="348"/>
      <c r="F346" s="348"/>
      <c r="G346" s="348"/>
      <c r="H346" s="348"/>
      <c r="I346" s="348"/>
      <c r="J346" s="348"/>
      <c r="K346" s="348"/>
      <c r="L346" s="348"/>
      <c r="M346" s="348"/>
      <c r="N346" s="348"/>
      <c r="O346" s="348"/>
      <c r="P346" s="348"/>
      <c r="Q346" s="348"/>
    </row>
    <row r="347" spans="1:17" x14ac:dyDescent="0.2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</row>
    <row r="348" spans="1:17" s="28" customFormat="1" x14ac:dyDescent="0.2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</row>
    <row r="349" spans="1:17" ht="15" customHeight="1" thickBot="1" x14ac:dyDescent="0.3">
      <c r="A349" s="29"/>
      <c r="B349" s="29"/>
      <c r="C349" s="29"/>
      <c r="D349" s="29"/>
      <c r="E349" s="29"/>
      <c r="F349" s="29"/>
      <c r="G349" s="29"/>
      <c r="H349" s="406"/>
      <c r="I349" s="406"/>
      <c r="J349" s="406"/>
      <c r="K349" s="406"/>
      <c r="L349" s="406"/>
      <c r="M349" s="406"/>
      <c r="N349" s="406"/>
      <c r="O349" s="406"/>
      <c r="P349" s="406"/>
      <c r="Q349" s="349"/>
    </row>
    <row r="350" spans="1:17" ht="20.25" customHeight="1" x14ac:dyDescent="0.25">
      <c r="A350" s="404" t="s">
        <v>234</v>
      </c>
      <c r="B350" s="37"/>
      <c r="C350" s="37"/>
      <c r="D350" s="37"/>
      <c r="E350" s="37"/>
      <c r="F350" s="37"/>
      <c r="G350" s="37"/>
      <c r="H350" s="407" t="s">
        <v>226</v>
      </c>
      <c r="I350" s="408"/>
      <c r="J350" s="408"/>
      <c r="K350" s="408"/>
      <c r="L350" s="408"/>
      <c r="M350" s="408"/>
      <c r="N350" s="408"/>
      <c r="O350" s="408"/>
      <c r="P350" s="409"/>
      <c r="Q350" s="352">
        <v>464</v>
      </c>
    </row>
    <row r="351" spans="1:17" ht="20.25" customHeight="1" thickBot="1" x14ac:dyDescent="0.3">
      <c r="A351" s="404"/>
      <c r="B351" s="31"/>
      <c r="C351" s="31"/>
      <c r="D351" s="31"/>
      <c r="E351" s="31"/>
      <c r="F351" s="31"/>
      <c r="G351" s="31"/>
      <c r="H351" s="410" t="s">
        <v>227</v>
      </c>
      <c r="I351" s="411"/>
      <c r="J351" s="411"/>
      <c r="K351" s="411"/>
      <c r="L351" s="411"/>
      <c r="M351" s="411"/>
      <c r="N351" s="411"/>
      <c r="O351" s="411"/>
      <c r="P351" s="412"/>
      <c r="Q351" s="351">
        <f>SUM(Q337,Q327,Q317,Q307,Q297,Q287,Q277,Q267,Q257,Q247,Q237,Q227,Q217,Q207,Q197,Q187,Q177,Q167,Q157,Q147,Q137,Q127,Q117,Q107,Q97,Q87,Q77,Q67,Q57,Q47,Q37,Q27,Q17,Q7)</f>
        <v>17</v>
      </c>
    </row>
    <row r="352" spans="1:17" ht="20.25" customHeight="1" x14ac:dyDescent="0.25">
      <c r="A352" s="404"/>
      <c r="B352" s="359" t="s">
        <v>37</v>
      </c>
      <c r="C352" s="359"/>
      <c r="D352" s="359"/>
      <c r="E352" s="359"/>
      <c r="F352" s="359"/>
      <c r="G352" s="359"/>
      <c r="H352" s="37"/>
      <c r="I352" s="37"/>
      <c r="J352" s="37"/>
      <c r="K352" s="37"/>
      <c r="L352" s="37"/>
      <c r="M352" s="37"/>
      <c r="N352" s="37"/>
      <c r="O352" s="37"/>
      <c r="P352" s="37"/>
      <c r="Q352" s="350"/>
    </row>
    <row r="353" spans="1:17" x14ac:dyDescent="0.25">
      <c r="A353" s="404"/>
      <c r="B353" s="359"/>
      <c r="C353" s="359"/>
      <c r="D353" s="359"/>
      <c r="E353" s="359"/>
      <c r="F353" s="359"/>
      <c r="G353" s="359"/>
      <c r="H353" s="37"/>
      <c r="I353" s="37"/>
      <c r="J353" s="37"/>
      <c r="K353" s="37"/>
      <c r="L353" s="37"/>
      <c r="M353" s="37"/>
      <c r="N353" s="37"/>
      <c r="O353" s="37"/>
      <c r="P353" s="37"/>
      <c r="Q353" s="37"/>
    </row>
    <row r="354" spans="1:17" x14ac:dyDescent="0.25">
      <c r="A354" s="31"/>
      <c r="B354" s="359" t="s">
        <v>36</v>
      </c>
      <c r="C354" s="359"/>
      <c r="D354" s="359"/>
      <c r="E354" s="359"/>
      <c r="F354" s="359"/>
      <c r="G354" s="359"/>
      <c r="H354" s="37"/>
      <c r="I354" s="37"/>
      <c r="J354" s="37"/>
      <c r="K354" s="37"/>
      <c r="L354" s="37"/>
      <c r="M354" s="37"/>
      <c r="N354" s="37"/>
      <c r="O354" s="37"/>
      <c r="P354" s="37"/>
      <c r="Q354" s="37"/>
    </row>
  </sheetData>
  <sheetProtection password="C476" sheet="1" objects="1" scenarios="1"/>
  <mergeCells count="60">
    <mergeCell ref="F4:F5"/>
    <mergeCell ref="B147:O147"/>
    <mergeCell ref="B2:B5"/>
    <mergeCell ref="A2:A5"/>
    <mergeCell ref="A1:Q1"/>
    <mergeCell ref="C2:C5"/>
    <mergeCell ref="E2:E5"/>
    <mergeCell ref="G4:G5"/>
    <mergeCell ref="H4:H5"/>
    <mergeCell ref="I4:K4"/>
    <mergeCell ref="M4:M5"/>
    <mergeCell ref="N4:N5"/>
    <mergeCell ref="O4:Q4"/>
    <mergeCell ref="F2:K3"/>
    <mergeCell ref="L2:Q3"/>
    <mergeCell ref="L4:L5"/>
    <mergeCell ref="D2:D5"/>
    <mergeCell ref="Y228:AD228"/>
    <mergeCell ref="T229:W230"/>
    <mergeCell ref="T231:W231"/>
    <mergeCell ref="B227:O227"/>
    <mergeCell ref="S227:S230"/>
    <mergeCell ref="B107:O107"/>
    <mergeCell ref="B117:O117"/>
    <mergeCell ref="B127:O127"/>
    <mergeCell ref="B157:O157"/>
    <mergeCell ref="B167:O167"/>
    <mergeCell ref="B177:O177"/>
    <mergeCell ref="B187:O187"/>
    <mergeCell ref="B197:O197"/>
    <mergeCell ref="B137:O137"/>
    <mergeCell ref="B57:O57"/>
    <mergeCell ref="B354:G354"/>
    <mergeCell ref="B287:O287"/>
    <mergeCell ref="B297:O297"/>
    <mergeCell ref="B307:O307"/>
    <mergeCell ref="B317:O317"/>
    <mergeCell ref="B327:O327"/>
    <mergeCell ref="B337:O337"/>
    <mergeCell ref="A350:A353"/>
    <mergeCell ref="B352:G353"/>
    <mergeCell ref="B237:O237"/>
    <mergeCell ref="B247:O247"/>
    <mergeCell ref="B257:O257"/>
    <mergeCell ref="B267:O267"/>
    <mergeCell ref="B277:O277"/>
    <mergeCell ref="H349:P349"/>
    <mergeCell ref="H350:P350"/>
    <mergeCell ref="H351:P351"/>
    <mergeCell ref="B7:O7"/>
    <mergeCell ref="B17:O17"/>
    <mergeCell ref="B27:O27"/>
    <mergeCell ref="B37:O37"/>
    <mergeCell ref="B47:O47"/>
    <mergeCell ref="B207:O207"/>
    <mergeCell ref="B217:O217"/>
    <mergeCell ref="B67:O67"/>
    <mergeCell ref="B77:O77"/>
    <mergeCell ref="B87:O87"/>
    <mergeCell ref="B97:O97"/>
  </mergeCells>
  <pageMargins left="0.7" right="0.7" top="0.75" bottom="0.75" header="0.3" footer="0.3"/>
  <pageSetup paperSize="9" scale="77" fitToHeight="0" orientation="landscape" r:id="rId1"/>
  <rowBreaks count="5" manualBreakCount="5">
    <brk id="85" max="16" man="1"/>
    <brk id="165" max="16" man="1"/>
    <brk id="235" max="16" man="1"/>
    <brk id="315" max="16" man="1"/>
    <brk id="35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Q60"/>
  <sheetViews>
    <sheetView view="pageBreakPreview" topLeftCell="A25" zoomScaleNormal="100" zoomScaleSheetLayoutView="100" workbookViewId="0">
      <selection activeCell="N8" sqref="N8"/>
    </sheetView>
  </sheetViews>
  <sheetFormatPr defaultRowHeight="15" x14ac:dyDescent="0.25"/>
  <cols>
    <col min="1" max="1" width="30" customWidth="1"/>
    <col min="2" max="2" width="3.28515625" customWidth="1"/>
    <col min="4" max="4" width="9.140625" style="28"/>
    <col min="6" max="6" width="9.140625" style="28"/>
    <col min="12" max="12" width="10.140625" style="28" customWidth="1"/>
    <col min="16" max="16" width="9.140625" style="28"/>
  </cols>
  <sheetData>
    <row r="1" spans="1:17" ht="28.5" customHeight="1" thickBot="1" x14ac:dyDescent="0.35">
      <c r="A1" s="462" t="s">
        <v>84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4"/>
    </row>
    <row r="2" spans="1:17" ht="15" customHeight="1" x14ac:dyDescent="0.25">
      <c r="A2" s="465" t="s">
        <v>0</v>
      </c>
      <c r="B2" s="468" t="s">
        <v>1</v>
      </c>
      <c r="C2" s="471" t="s">
        <v>39</v>
      </c>
      <c r="D2" s="486" t="s">
        <v>206</v>
      </c>
      <c r="E2" s="474" t="s">
        <v>40</v>
      </c>
      <c r="F2" s="478" t="s">
        <v>41</v>
      </c>
      <c r="G2" s="479"/>
      <c r="H2" s="479"/>
      <c r="I2" s="479"/>
      <c r="J2" s="479"/>
      <c r="K2" s="484"/>
      <c r="L2" s="478" t="s">
        <v>42</v>
      </c>
      <c r="M2" s="479"/>
      <c r="N2" s="479"/>
      <c r="O2" s="479"/>
      <c r="P2" s="479"/>
      <c r="Q2" s="480"/>
    </row>
    <row r="3" spans="1:17" x14ac:dyDescent="0.25">
      <c r="A3" s="466"/>
      <c r="B3" s="469"/>
      <c r="C3" s="472"/>
      <c r="D3" s="487"/>
      <c r="E3" s="475"/>
      <c r="F3" s="481"/>
      <c r="G3" s="482"/>
      <c r="H3" s="482"/>
      <c r="I3" s="482"/>
      <c r="J3" s="482"/>
      <c r="K3" s="485"/>
      <c r="L3" s="481"/>
      <c r="M3" s="482"/>
      <c r="N3" s="482"/>
      <c r="O3" s="482"/>
      <c r="P3" s="482"/>
      <c r="Q3" s="483"/>
    </row>
    <row r="4" spans="1:17" ht="34.5" customHeight="1" x14ac:dyDescent="0.25">
      <c r="A4" s="466"/>
      <c r="B4" s="469"/>
      <c r="C4" s="472"/>
      <c r="D4" s="487"/>
      <c r="E4" s="475"/>
      <c r="F4" s="460" t="s">
        <v>199</v>
      </c>
      <c r="G4" s="449" t="s">
        <v>82</v>
      </c>
      <c r="H4" s="449" t="s">
        <v>44</v>
      </c>
      <c r="I4" s="451" t="s">
        <v>48</v>
      </c>
      <c r="J4" s="452"/>
      <c r="K4" s="477"/>
      <c r="L4" s="458" t="s">
        <v>201</v>
      </c>
      <c r="M4" s="449" t="s">
        <v>43</v>
      </c>
      <c r="N4" s="449" t="s">
        <v>44</v>
      </c>
      <c r="O4" s="451" t="s">
        <v>48</v>
      </c>
      <c r="P4" s="452"/>
      <c r="Q4" s="453"/>
    </row>
    <row r="5" spans="1:17" ht="79.5" thickBot="1" x14ac:dyDescent="0.3">
      <c r="A5" s="467"/>
      <c r="B5" s="470"/>
      <c r="C5" s="473"/>
      <c r="D5" s="450"/>
      <c r="E5" s="476"/>
      <c r="F5" s="461"/>
      <c r="G5" s="450"/>
      <c r="H5" s="450"/>
      <c r="I5" s="51" t="s">
        <v>16</v>
      </c>
      <c r="J5" s="51" t="s">
        <v>45</v>
      </c>
      <c r="K5" s="52" t="s">
        <v>46</v>
      </c>
      <c r="L5" s="459"/>
      <c r="M5" s="450"/>
      <c r="N5" s="450"/>
      <c r="O5" s="51" t="s">
        <v>16</v>
      </c>
      <c r="P5" s="51" t="s">
        <v>45</v>
      </c>
      <c r="Q5" s="52" t="s">
        <v>46</v>
      </c>
    </row>
    <row r="6" spans="1:17" ht="15.75" thickBot="1" x14ac:dyDescent="0.3">
      <c r="A6" s="38" t="s">
        <v>27</v>
      </c>
      <c r="B6" s="39" t="s">
        <v>28</v>
      </c>
      <c r="C6" s="40">
        <v>1</v>
      </c>
      <c r="D6" s="41" t="s">
        <v>202</v>
      </c>
      <c r="E6" s="41">
        <v>2</v>
      </c>
      <c r="F6" s="41" t="s">
        <v>203</v>
      </c>
      <c r="G6" s="41">
        <v>3</v>
      </c>
      <c r="H6" s="41">
        <v>4</v>
      </c>
      <c r="I6" s="41">
        <v>5</v>
      </c>
      <c r="J6" s="41">
        <v>6</v>
      </c>
      <c r="K6" s="41">
        <v>7</v>
      </c>
      <c r="L6" s="41" t="s">
        <v>208</v>
      </c>
      <c r="M6" s="41">
        <v>8</v>
      </c>
      <c r="N6" s="41">
        <v>9</v>
      </c>
      <c r="O6" s="41">
        <v>10</v>
      </c>
      <c r="P6" s="148">
        <v>11</v>
      </c>
      <c r="Q6" s="42" t="s">
        <v>209</v>
      </c>
    </row>
    <row r="7" spans="1:17" ht="16.5" thickBot="1" x14ac:dyDescent="0.3">
      <c r="A7" s="454" t="s">
        <v>83</v>
      </c>
      <c r="B7" s="455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7"/>
    </row>
    <row r="8" spans="1:17" x14ac:dyDescent="0.25">
      <c r="A8" s="43" t="s">
        <v>29</v>
      </c>
      <c r="B8" s="44">
        <v>1</v>
      </c>
      <c r="C8" s="53">
        <f>SUM(контингент!C8,контингент!C18,контингент!C28,контингент!C38,контингент!C48,контингент!C58,контингент!C68,контингент!C78,контингент!C88,контингент!C98,контингент!C108,контингент!C118,контингент!C128,контингент!C138,контингент!C148,контингент!C158,контингент!C168,контингент!C178,контингент!C188,контингент!C198,контингент!C208,контингент!C218,контингент!C228,контингент!C238,контингент!C248,контингент!C258,контингент!C268,контингент!C278,контингент!C288,контингент!C298,контингент!C308,контингент!C318,контингент!C328,контингент!C338)</f>
        <v>569</v>
      </c>
      <c r="D8" s="54">
        <f>SUM(контингент!D8,контингент!D18,контингент!D28,контингент!D38,контингент!D48,контингент!D58,контингент!D68,контингент!D78,контингент!D88,контингент!D98,контингент!D108,контингент!D118,контингент!D128,контингент!D138,контингент!D148,контингент!D158,контингент!D168,контингент!D178,контингент!D188,контингент!D198,контингент!D208,контингент!D218,контингент!D228,контингент!D238,контингент!D248,контингент!D258,контингент!D268,контингент!D278,контингент!D288,контингент!D298,контингент!D308,контингент!D318,контингент!D328,контингент!D338)</f>
        <v>87</v>
      </c>
      <c r="E8" s="54">
        <f>SUM(контингент!E8,контингент!E18,контингент!E28,контингент!E38,контингент!E48,контингент!E58,контингент!E68,контингент!E78,контингент!E88,контингент!E98,контингент!E108,контингент!E118,контингент!E128,контингент!E138,контингент!E148,контингент!E158,контингент!E168,контингент!E178,контингент!E188,контингент!E198,контингент!E208,контингент!E218,контингент!E228,контингент!E238,контингент!E248,контингент!E258,контингент!E268,контингент!E278,контингент!E288,контингент!E298,контингент!E308,контингент!E318,контингент!E328,контингент!E338)</f>
        <v>0</v>
      </c>
      <c r="F8" s="54">
        <f>SUM(контингент!F8,контингент!F18,контингент!F28,контингент!F38,контингент!F48,контингент!F58,контингент!F68,контингент!F78,контингент!F88,контингент!F98,контингент!F108,контингент!F118,контингент!F128,контингент!F138,контингент!F148,контингент!F158,контингент!F168,контингент!F178,контингент!F188,контингент!F198,контингент!F208,контингент!F218,контингент!F228,контингент!F238,контингент!F248,контингент!F258,контингент!F268,контингент!F278,контингент!F288,контингент!F298,контингент!F308,контингент!F318,контингент!F328,контингент!F338)</f>
        <v>126</v>
      </c>
      <c r="G8" s="54">
        <f>SUM(контингент!G8,контингент!G18,контингент!G28,контингент!G38,контингент!G48,контингент!G58,контингент!G68,контингент!G78,контингент!G88,контингент!G98,контингент!G108,контингент!G118,контингент!G128,контингент!G138,контингент!G148,контингент!G158,контингент!G168,контингент!G178,контингент!G188,контингент!G198,контингент!G208,контингент!G218,контингент!G228,контингент!G238,контингент!G248,контингент!G258,контингент!G268,контингент!G278,контингент!G288,контингент!G298,контингент!G308,контингент!G318,контингент!G328,контингент!G338)</f>
        <v>47</v>
      </c>
      <c r="H8" s="54">
        <f>SUM(контингент!H8,контингент!H18,контингент!H28,контингент!H38,контингент!H48,контингент!H58,контингент!H68,контингент!H78,контингент!H88,контингент!H98,контингент!H108,контингент!H118,контингент!H128,контингент!H138,контингент!H148,контингент!H158,контингент!H168,контингент!H178,контингент!H188,контингент!H198,контингент!H208,контингент!H218,контингент!H228,контингент!H238,контингент!H248,контингент!H258,контингент!H268,контингент!H278,контингент!H288,контингент!H298,контингент!H308,контингент!H318,контингент!H328,контингент!H338)</f>
        <v>1</v>
      </c>
      <c r="I8" s="54">
        <f>SUM(контингент!I8,контингент!I18,контингент!I28,контингент!I38,контингент!I48,контингент!I58,контингент!I68,контингент!I78,контингент!I88,контингент!I98,контингент!I108,контингент!I118,контингент!I128,контингент!I138,контингент!I148,контингент!I158,контингент!I168,контингент!I178,контингент!I188,контингент!I198,контингент!I208,контингент!I218,контингент!I228,контингент!I238,контингент!I248,контингент!I258,контингент!I268,контингент!I278,контингент!I288,контингент!I298,контингент!I308,контингент!I318,контингент!I328,контингент!I338)</f>
        <v>0</v>
      </c>
      <c r="J8" s="54">
        <f>SUM(контингент!J8,контингент!J18,контингент!J28,контингент!J38,контингент!J48,контингент!J58,контингент!J68,контингент!J78,контингент!J88,контингент!J98,контингент!J108,контингент!J118,контингент!J128,контингент!J138,контингент!J148,контингент!J158,контингент!J168,контингент!J178,контингент!J188,контингент!J198,контингент!J208,контингент!J218,контингент!J228,контингент!J238,контингент!J248,контингент!J258,контингент!J268,контингент!J278,контингент!J288,контингент!J298,контингент!J308,контингент!J318,контингент!J328,контингент!J338)</f>
        <v>0</v>
      </c>
      <c r="K8" s="54">
        <f>SUM(контингент!K8,контингент!K18,контингент!K28,контингент!K38,контингент!K48,контингент!K58,контингент!K68,контингент!K78,контингент!K88,контингент!K98,контингент!K108,контингент!K118,контингент!K128,контингент!K138,контингент!K148,контингент!K158,контингент!K168,контингент!K178,контингент!K188,контингент!K198,контингент!K208,контингент!K218,контингент!K228,контингент!K238,контингент!K248,контингент!K258,контингент!K268,контингент!K278,контингент!K288,контингент!K298,контингент!K308,контингент!K318,контингент!K328,контингент!K338)</f>
        <v>0</v>
      </c>
      <c r="L8" s="54">
        <f>SUM(контингент!L8,контингент!L18,контингент!L28,контингент!L38,контингент!L48,контингент!L58,контингент!L68,контингент!L78,контингент!L88,контингент!L98,контингент!L108,контингент!L118,контингент!L128,контингент!L138,контингент!L148,контингент!L158,контингент!L168,контингент!L178,контингент!L188,контингент!L198,контингент!L208,контингент!L218,контингент!L228,контингент!L238,контингент!L248,контингент!L258,контингент!L268,контингент!L278,контингент!L288,контингент!L298,контингент!L308,контингент!L318,контингент!L328,контингент!L338)</f>
        <v>443</v>
      </c>
      <c r="M8" s="54">
        <f>SUM(контингент!M8,контингент!M18,контингент!M28,контингент!M38,контингент!M48,контингент!M58,контингент!M68,контингент!M78,контингент!M88,контингент!M98,контингент!M108,контингент!M118,контингент!M128,контингент!M138,контингент!M148,контингент!M158,контингент!M168,контингент!M178,контингент!M188,контингент!M198,контингент!M208,контингент!M218,контингент!M228,контингент!M238,контингент!M248,контингент!M258,контингент!M268,контингент!M278,контингент!M288,контингент!M298,контингент!M308,контингент!M318,контингент!M328,контингент!M338)</f>
        <v>61</v>
      </c>
      <c r="N8" s="54">
        <f>SUM(контингент!N8,контингент!N18,контингент!N28,контингент!N38,контингент!N48,контингент!N58,контингент!N68,контингент!N78,контингент!N88,контингент!N98,контингент!N108,контингент!N118,контингент!N128,контингент!N138,контингент!N148,контингент!N158,контингент!N168,контингент!N178,контингент!N188,контингент!N198,контингент!N208,контингент!N218,контингент!N228,контингент!N238,контингент!N248,контингент!N258,контингент!N268,контингент!N278,контингент!N288,контингент!N298,контингент!N308,контингент!N318,контингент!N328,контингент!N338)</f>
        <v>0</v>
      </c>
      <c r="O8" s="54">
        <f>SUM(контингент!O8,контингент!O18,контингент!O28,контингент!O38,контингент!O48,контингент!O58,контингент!O68,контингент!O78,контингент!O88,контингент!O98,контингент!O108,контингент!O118,контингент!O128,контингент!O138,контингент!O148,контингент!O158,контингент!O168,контингент!O178,контингент!O188,контингент!O198,контингент!O208,контингент!O218,контингент!O228,контингент!O238,контингент!O248,контингент!O258,контингент!O268,контингент!O278,контингент!O288,контингент!O298,контингент!O308,контингент!O318,контингент!O328,контингент!O338)</f>
        <v>27</v>
      </c>
      <c r="P8" s="54">
        <f>SUM(контингент!Q8,контингент!Q18,контингент!Q28,контингент!Q38,контингент!Q48,контингент!Q58,контингент!Q68,контингент!Q78,контингент!Q88,контингент!Q98,контингент!Q108,контингент!Q118,контингент!Q128,контингент!Q138,контингент!Q148,контингент!Q158,контингент!Q168,контингент!Q178,контингент!Q188,контингент!Q198,контингент!Q208,контингент!Q218,контингент!Q228,контингент!Q238,контингент!Q248,контингент!Q258,контингент!Q268,контингент!Q278,контингент!Q288,контингент!Q298,контингент!Q308,контингент!Q318,контингент!Q328,контингент!Q338)</f>
        <v>5</v>
      </c>
      <c r="Q8" s="55">
        <f>SUM(контингент!Q8,контингент!Q18,контингент!Q28,контингент!Q38,контингент!Q48,контингент!Q58,контингент!Q68,контингент!Q78,контингент!Q88,контингент!Q98,контингент!Q108,контингент!Q118,контингент!Q128,контингент!Q138,контингент!Q148,контингент!Q158,контингент!Q168,контингент!Q178,контингент!Q188,контингент!Q198,контингент!Q208,контингент!Q218,контингент!Q228,контингент!Q238,контингент!Q248,контингент!Q258,контингент!Q268,контингент!Q278,контингент!Q288,контингент!Q298,контингент!Q308,контингент!Q318,контингент!Q328,контингент!Q338)</f>
        <v>5</v>
      </c>
    </row>
    <row r="9" spans="1:17" x14ac:dyDescent="0.25">
      <c r="A9" s="45" t="s">
        <v>34</v>
      </c>
      <c r="B9" s="46">
        <v>2</v>
      </c>
      <c r="C9" s="66">
        <f>SUM(контингент!C9,контингент!C19,контингент!C29,контингент!C39,контингент!C49,контингент!C59,контингент!C69,контингент!C79,контингент!C89,контингент!C99,контингент!C109,контингент!C119,контингент!C129,контингент!C139,контингент!C149,контингент!C159,контингент!C169,контингент!C179,контингент!C189,контингент!C199,контингент!C209,контингент!C219,контингент!C229,контингент!C239,контингент!C249,контингент!C259,контингент!C269,контингент!C279,контингент!C289,контингент!C299,контингент!C309,контингент!C319,контингент!C329,контингент!C339)</f>
        <v>569</v>
      </c>
      <c r="D9" s="67">
        <f>SUM(контингент!D9,контингент!D19,контингент!D29,контингент!D39,контингент!D49,контингент!D59,контингент!D69,контингент!D79,контингент!D89,контингент!D99,контингент!D109,контингент!D119,контингент!D129,контингент!D139,контингент!D149,контингент!D159,контингент!D169,контингент!D179,контингент!D189,контингент!D199,контингент!D209,контингент!D219,контингент!D229,контингент!D239,контингент!D249,контингент!D259,контингент!D269,контингент!D279,контингент!D289,контингент!D299,контингент!D309,контингент!D319,контингент!D329,контингент!D339)</f>
        <v>87</v>
      </c>
      <c r="E9" s="67">
        <f>SUM(контингент!E9,контингент!E19,контингент!E29,контингент!E39,контингент!E49,контингент!E59,контингент!E69,контингент!E79,контингент!E89,контингент!E99,контингент!E109,контингент!E119,контингент!E129,контингент!E139,контингент!E149,контингент!E159,контингент!E169,контингент!E179,контингент!E189,контингент!E199,контингент!E209,контингент!E219,контингент!E229,контингент!E239,контингент!E249,контингент!E259,контингент!E269,контингент!E279,контингент!E289,контингент!E299,контингент!E309,контингент!E319,контингент!E329,контингент!E339)</f>
        <v>0</v>
      </c>
      <c r="F9" s="67">
        <f>SUM(контингент!F9,контингент!F19,контингент!F29,контингент!F39,контингент!F49,контингент!F59,контингент!F69,контингент!F79,контингент!F89,контингент!F99,контингент!F109,контингент!F119,контингент!F129,контингент!F139,контингент!F149,контингент!F159,контингент!F169,контингент!F179,контингент!F189,контингент!F199,контингент!F209,контингент!F219,контингент!F229,контингент!F239,контингент!F249,контингент!F259,контингент!F269,контингент!F279,контингент!F289,контингент!F299,контингент!F309,контингент!F319,контингент!F329,контингент!F339)</f>
        <v>126</v>
      </c>
      <c r="G9" s="67">
        <f>SUM(контингент!G9,контингент!G19,контингент!G29,контингент!G39,контингент!G49,контингент!G59,контингент!G69,контингент!G79,контингент!G89,контингент!G99,контингент!G109,контингент!G119,контингент!G129,контингент!G139,контингент!G149,контингент!G159,контингент!G169,контингент!G179,контингент!G189,контингент!G199,контингент!G209,контингент!G219,контингент!G229,контингент!G239,контингент!G249,контингент!G259,контингент!G269,контингент!G279,контингент!G289,контингент!G299,контингент!G309,контингент!G319,контингент!G329,контингент!G339)</f>
        <v>47</v>
      </c>
      <c r="H9" s="67">
        <f>SUM(контингент!H9,контингент!H19,контингент!H29,контингент!H39,контингент!H49,контингент!H59,контингент!H69,контингент!H79,контингент!H89,контингент!H99,контингент!H109,контингент!H119,контингент!H129,контингент!H139,контингент!H149,контингент!H159,контингент!H169,контингент!H179,контингент!H189,контингент!H199,контингент!H209,контингент!H219,контингент!H229,контингент!H239,контингент!H249,контингент!H259,контингент!H269,контингент!H279,контингент!H289,контингент!H299,контингент!H309,контингент!H319,контингент!H329,контингент!H339)</f>
        <v>1</v>
      </c>
      <c r="I9" s="67">
        <f>SUM(контингент!I9,контингент!I19,контингент!I29,контингент!I39,контингент!I49,контингент!I59,контингент!I69,контингент!I79,контингент!I89,контингент!I99,контингент!I109,контингент!I119,контингент!I129,контингент!I139,контингент!I149,контингент!I159,контингент!I169,контингент!I179,контингент!I189,контингент!I199,контингент!I209,контингент!I219,контингент!I229,контингент!I239,контингент!I249,контингент!I259,контингент!I269,контингент!I279,контингент!I289,контингент!I299,контингент!I309,контингент!I319,контингент!I329,контингент!I339)</f>
        <v>0</v>
      </c>
      <c r="J9" s="67">
        <f>SUM(контингент!J9,контингент!J19,контингент!J29,контингент!J39,контингент!J49,контингент!J59,контингент!J69,контингент!J79,контингент!J89,контингент!J99,контингент!J109,контингент!J119,контингент!J129,контингент!J139,контингент!J149,контингент!J159,контингент!J169,контингент!J179,контингент!J189,контингент!J199,контингент!J209,контингент!J219,контингент!J229,контингент!J239,контингент!J249,контингент!J259,контингент!J269,контингент!J279,контингент!J289,контингент!J299,контингент!J309,контингент!J319,контингент!J329,контингент!J339)</f>
        <v>0</v>
      </c>
      <c r="K9" s="67">
        <f>SUM(контингент!K9,контингент!K19,контингент!K29,контингент!K39,контингент!K49,контингент!K59,контингент!K69,контингент!K79,контингент!K89,контингент!K99,контингент!K109,контингент!K119,контингент!K129,контингент!K139,контингент!K149,контингент!K159,контингент!K169,контингент!K179,контингент!K189,контингент!K199,контингент!K209,контингент!K219,контингент!K229,контингент!K239,контингент!K249,контингент!K259,контингент!K269,контингент!K279,контингент!K289,контингент!K299,контингент!K309,контингент!K319,контингент!K329,контингент!K339)</f>
        <v>0</v>
      </c>
      <c r="L9" s="67">
        <f>SUM(контингент!L9,контингент!L19,контингент!L29,контингент!L39,контингент!L49,контингент!L59,контингент!L69,контингент!L79,контингент!L89,контингент!L99,контингент!L109,контингент!L119,контингент!L129,контингент!L139,контингент!L149,контингент!L159,контингент!L169,контингент!L179,контингент!L189,контингент!L199,контингент!L209,контингент!L219,контингент!L229,контингент!L239,контингент!L249,контингент!L259,контингент!L269,контингент!L279,контингент!L289,контингент!L299,контингент!L309,контингент!L319,контингент!L329,контингент!L339)</f>
        <v>443</v>
      </c>
      <c r="M9" s="67">
        <f>SUM(контингент!M9,контингент!M19,контингент!M29,контингент!M39,контингент!M49,контингент!M59,контингент!M69,контингент!M79,контингент!M89,контингент!M99,контингент!M109,контингент!M119,контингент!M129,контингент!M139,контингент!M149,контингент!M159,контингент!M169,контингент!M179,контингент!M189,контингент!M199,контингент!M209,контингент!M219,контингент!M229,контингент!M239,контингент!M249,контингент!M259,контингент!M269,контингент!M279,контингент!M289,контингент!M299,контингент!M309,контингент!M319,контингент!M329,контингент!M339)</f>
        <v>61</v>
      </c>
      <c r="N9" s="67">
        <f>SUM(контингент!N9,контингент!N19,контингент!N29,контингент!N39,контингент!N49,контингент!N59,контингент!N69,контингент!N79,контингент!N89,контингент!N99,контингент!N109,контингент!N119,контингент!N129,контингент!N139,контингент!N149,контингент!N159,контингент!N169,контингент!N179,контингент!N189,контингент!N199,контингент!N209,контингент!N219,контингент!N229,контингент!N239,контингент!N249,контингент!N259,контингент!N269,контингент!N279,контингент!N289,контингент!N299,контингент!N309,контингент!N319,контингент!N329,контингент!N339)</f>
        <v>3</v>
      </c>
      <c r="O9" s="67">
        <f>SUM(контингент!O9,контингент!O19,контингент!O29,контингент!O39,контингент!O49,контингент!O59,контингент!O69,контингент!O79,контингент!O89,контингент!O99,контингент!O109,контингент!O119,контингент!O129,контингент!O139,контингент!O149,контингент!O159,контингент!O169,контингент!O179,контингент!O189,контингент!O199,контингент!O209,контингент!O219,контингент!O229,контингент!O239,контингент!O249,контингент!O259,контингент!O269,контингент!O279,контингент!O289,контингент!O299,контингент!O309,контингент!O319,контингент!O329,контингент!O339)</f>
        <v>27</v>
      </c>
      <c r="P9" s="67">
        <f>SUM(контингент!Q9,контингент!Q19,контингент!Q29,контингент!Q39,контингент!Q49,контингент!Q59,контингент!Q69,контингент!Q79,контингент!Q89,контингент!Q99,контингент!Q109,контингент!Q119,контингент!Q129,контингент!Q139,контингент!Q149,контингент!Q159,контингент!Q169,контингент!Q179,контингент!Q189,контингент!Q199,контингент!Q209,контингент!Q219,контингент!Q229,контингент!Q239,контингент!Q249,контингент!Q259,контингент!Q269,контингент!Q279,контингент!Q289,контингент!Q299,контингент!Q309,контингент!Q319,контингент!Q329,контингент!Q339)</f>
        <v>5</v>
      </c>
      <c r="Q9" s="68">
        <f>SUM(контингент!Q9,контингент!Q19,контингент!Q29,контингент!Q39,контингент!Q49,контингент!Q59,контингент!Q69,контингент!Q79,контингент!Q89,контингент!Q99,контингент!Q109,контингент!Q119,контингент!Q129,контингент!Q139,контингент!Q149,контингент!Q159,контингент!Q169,контингент!Q179,контингент!Q189,контингент!Q199,контингент!Q209,контингент!Q219,контингент!Q229,контингент!Q239,контингент!Q249,контингент!Q259,контингент!Q269,контингент!Q279,контингент!Q289,контингент!Q299,контингент!Q309,контингент!Q319,контингент!Q329,контингент!Q339)</f>
        <v>5</v>
      </c>
    </row>
    <row r="10" spans="1:17" x14ac:dyDescent="0.25">
      <c r="A10" s="47" t="s">
        <v>30</v>
      </c>
      <c r="B10" s="48">
        <v>3</v>
      </c>
      <c r="C10" s="66">
        <f>SUM(контингент!C10,контингент!C20,контингент!C30,контингент!C40,контингент!C50,контингент!C60,контингент!C70,контингент!C80,контингент!C90,контингент!C100,контингент!C110,контингент!C120,контингент!C130,контингент!C140,контингент!C150,контингент!C160,контингент!C170,контингент!C180,контингент!C190,контингент!C200,контингент!C210,контингент!C220,контингент!C230,контингент!C240,контингент!C250,контингент!C260,контингент!C270,контингент!C280,контингент!C290,контингент!C300,контингент!C310,контингент!C320,контингент!C330,контингент!C340)</f>
        <v>0</v>
      </c>
      <c r="D10" s="67">
        <f>SUM(контингент!D10,контингент!D20,контингент!D30,контингент!D40,контингент!D50,контингент!D60,контингент!D70,контингент!D80,контингент!D90,контингент!D100,контингент!D110,контингент!D120,контингент!D130,контингент!D140,контингент!D150,контингент!D160,контингент!D170,контингент!D180,контингент!D190,контингент!D200,контингент!D210,контингент!D220,контингент!D230,контингент!D240,контингент!D250,контингент!D260,контингент!D270,контингент!D280,контингент!D290,контингент!D300,контингент!D310,контингент!D320,контингент!D330,контингент!D340)</f>
        <v>0</v>
      </c>
      <c r="E10" s="67">
        <f>SUM(контингент!E10,контингент!E20,контингент!E30,контингент!E40,контингент!E50,контингент!E60,контингент!E70,контингент!E80,контингент!E90,контингент!E100,контингент!E110,контингент!E120,контингент!E130,контингент!E140,контингент!E150,контингент!E160,контингент!E170,контингент!E180,контингент!E190,контингент!E200,контингент!E210,контингент!E220,контингент!E230,контингент!E240,контингент!E250,контингент!E260,контингент!E270,контингент!E280,контингент!E290,контингент!E300,контингент!E310,контингент!E320,контингент!E330,контингент!E340)</f>
        <v>0</v>
      </c>
      <c r="F10" s="67">
        <f>SUM(контингент!F10,контингент!F20,контингент!F30,контингент!F40,контингент!F50,контингент!F60,контингент!F70,контингент!F80,контингент!F90,контингент!F100,контингент!F110,контингент!F120,контингент!F130,контингент!F140,контингент!F150,контингент!F160,контингент!F170,контингент!F180,контингент!F190,контингент!F200,контингент!F210,контингент!F220,контингент!F230,контингент!F240,контингент!F250,контингент!F260,контингент!F270,контингент!F280,контингент!F290,контингент!F300,контингент!F310,контингент!F320,контингент!F330,контингент!F340)</f>
        <v>0</v>
      </c>
      <c r="G10" s="67">
        <f>SUM(контингент!G10,контингент!G20,контингент!G30,контингент!G40,контингент!G50,контингент!G60,контингент!G70,контингент!G80,контингент!G90,контингент!G100,контингент!G110,контингент!G120,контингент!G130,контингент!G140,контингент!G150,контингент!G160,контингент!G170,контингент!G180,контингент!G190,контингент!G200,контингент!G210,контингент!G220,контингент!G230,контингент!G240,контингент!G250,контингент!G260,контингент!G270,контингент!G280,контингент!G290,контингент!G300,контингент!G310,контингент!G320,контингент!G330,контингент!G340)</f>
        <v>0</v>
      </c>
      <c r="H10" s="67">
        <f>SUM(контингент!H10,контингент!H20,контингент!H30,контингент!H40,контингент!H50,контингент!H60,контингент!H70,контингент!H80,контингент!H90,контингент!H100,контингент!H110,контингент!H120,контингент!H130,контингент!H140,контингент!H150,контингент!H160,контингент!H170,контингент!H180,контингент!H190,контингент!H200,контингент!H210,контингент!H220,контингент!H230,контингент!H240,контингент!H250,контингент!H260,контингент!H270,контингент!H280,контингент!H290,контингент!H300,контингент!H310,контингент!H320,контингент!H330,контингент!H340)</f>
        <v>0</v>
      </c>
      <c r="I10" s="67">
        <f>SUM(контингент!I10,контингент!I20,контингент!I30,контингент!I40,контингент!I50,контингент!I60,контингент!I70,контингент!I80,контингент!I90,контингент!I100,контингент!I110,контингент!I120,контингент!I130,контингент!I140,контингент!I150,контингент!I160,контингент!I170,контингент!I180,контингент!I190,контингент!I200,контингент!I210,контингент!I220,контингент!I230,контингент!I240,контингент!I250,контингент!I260,контингент!I270,контингент!I280,контингент!I290,контингент!I300,контингент!I310,контингент!I320,контингент!I330,контингент!I340)</f>
        <v>0</v>
      </c>
      <c r="J10" s="67">
        <f>SUM(контингент!J10,контингент!J20,контингент!J30,контингент!J40,контингент!J50,контингент!J60,контингент!J70,контингент!J80,контингент!J90,контингент!J100,контингент!J110,контингент!J120,контингент!J130,контингент!J140,контингент!J150,контингент!J160,контингент!J170,контингент!J180,контингент!J190,контингент!J200,контингент!J210,контингент!J220,контингент!J230,контингент!J240,контингент!J250,контингент!J260,контингент!J270,контингент!J280,контингент!J290,контингент!J300,контингент!J310,контингент!J320,контингент!J330,контингент!J340)</f>
        <v>0</v>
      </c>
      <c r="K10" s="67">
        <f>SUM(контингент!K10,контингент!K20,контингент!K30,контингент!K40,контингент!K50,контингент!K60,контингент!K70,контингент!K80,контингент!K90,контингент!K100,контингент!K110,контингент!K120,контингент!K130,контингент!K140,контингент!K150,контингент!K160,контингент!K170,контингент!K180,контингент!K190,контингент!K200,контингент!K210,контингент!K220,контингент!K230,контингент!K240,контингент!K250,контингент!K260,контингент!K270,контингент!K280,контингент!K290,контингент!K300,контингент!K310,контингент!K320,контингент!K330,контингент!K340)</f>
        <v>0</v>
      </c>
      <c r="L10" s="67">
        <f>SUM(контингент!L10,контингент!L20,контингент!L30,контингент!L40,контингент!L50,контингент!L60,контингент!L70,контингент!L80,контингент!L90,контингент!L100,контингент!L110,контингент!L120,контингент!L130,контингент!L140,контингент!L150,контингент!L160,контингент!L170,контингент!L180,контингент!L190,контингент!L200,контингент!L210,контингент!L220,контингент!L230,контингент!L240,контингент!L250,контингент!L260,контингент!L270,контингент!L280,контингент!L290,контингент!L300,контингент!L310,контингент!L320,контингент!L330,контингент!L340)</f>
        <v>0</v>
      </c>
      <c r="M10" s="67">
        <f>SUM(контингент!M10,контингент!M20,контингент!M30,контингент!M40,контингент!M50,контингент!M60,контингент!M70,контингент!M80,контингент!M90,контингент!M100,контингент!M110,контингент!M120,контингент!M130,контингент!M140,контингент!M150,контингент!M160,контингент!M170,контингент!M180,контингент!M190,контингент!M200,контингент!M210,контингент!M220,контингент!M230,контингент!M240,контингент!M250,контингент!M260,контингент!M270,контингент!M280,контингент!M290,контингент!M300,контингент!M310,контингент!M320,контингент!M330,контингент!M340)</f>
        <v>0</v>
      </c>
      <c r="N10" s="67">
        <f>SUM(контингент!N10,контингент!N20,контингент!N30,контингент!N40,контингент!N50,контингент!N60,контингент!N70,контингент!N80,контингент!N90,контингент!N100,контингент!N110,контингент!N120,контингент!N130,контингент!N140,контингент!N150,контингент!N160,контингент!N170,контингент!N180,контингент!N190,контингент!N200,контингент!N210,контингент!N220,контингент!N230,контингент!N240,контингент!N250,контингент!N260,контингент!N270,контингент!N280,контингент!N290,контингент!N300,контингент!N310,контингент!N320,контингент!N330,контингент!N340)</f>
        <v>0</v>
      </c>
      <c r="O10" s="67">
        <f>SUM(контингент!O10,контингент!O20,контингент!O30,контингент!O40,контингент!O50,контингент!O60,контингент!O70,контингент!O80,контингент!O90,контингент!O100,контингент!O110,контингент!O120,контингент!O130,контингент!O140,контингент!O150,контингент!O160,контингент!O170,контингент!O180,контингент!O190,контингент!O200,контингент!O210,контингент!O220,контингент!O230,контингент!O240,контингент!O250,контингент!O260,контингент!O270,контингент!O280,контингент!O290,контингент!O300,контингент!O310,контингент!O320,контингент!O330,контингент!O340)</f>
        <v>0</v>
      </c>
      <c r="P10" s="67">
        <f>SUM(контингент!Q10,контингент!Q20,контингент!Q30,контингент!Q40,контингент!Q50,контингент!Q60,контингент!Q70,контингент!Q80,контингент!Q90,контингент!Q100,контингент!Q110,контингент!Q120,контингент!Q130,контингент!Q140,контингент!Q150,контингент!Q160,контингент!Q170,контингент!Q180,контингент!Q190,контингент!Q200,контингент!Q210,контингент!Q220,контингент!Q230,контингент!Q240,контингент!Q250,контингент!Q260,контингент!Q270,контингент!Q280,контингент!Q290,контингент!Q300,контингент!Q310,контингент!Q320,контингент!Q330,контингент!Q340)</f>
        <v>0</v>
      </c>
      <c r="Q10" s="68">
        <f>SUM(контингент!Q10,контингент!Q20,контингент!Q30,контингент!Q40,контингент!Q50,контингент!Q60,контингент!Q70,контингент!Q80,контингент!Q90,контингент!Q100,контингент!Q110,контингент!Q120,контингент!Q130,контингент!Q140,контингент!Q150,контингент!Q160,контингент!Q170,контингент!Q180,контингент!Q190,контингент!Q200,контингент!Q210,контингент!Q220,контингент!Q230,контингент!Q240,контингент!Q250,контингент!Q260,контингент!Q270,контингент!Q280,контингент!Q290,контингент!Q300,контингент!Q310,контингент!Q320,контингент!Q330,контингент!Q340)</f>
        <v>0</v>
      </c>
    </row>
    <row r="11" spans="1:17" x14ac:dyDescent="0.25">
      <c r="A11" s="45" t="s">
        <v>34</v>
      </c>
      <c r="B11" s="46">
        <v>4</v>
      </c>
      <c r="C11" s="66">
        <f>SUM(контингент!C11,контингент!C21,контингент!C31,контингент!C41,контингент!C51,контингент!C61,контингент!C71,контингент!C81,контингент!C91,контингент!C101,контингент!C111,контингент!C121,контингент!C131,контингент!C141,контингент!C151,контингент!C161,контингент!C171,контингент!C181,контингент!C191,контингент!C201,контингент!C211,контингент!C221,контингент!C231,контингент!C241,контингент!C251,контингент!C261,контингент!C271,контингент!C281,контингент!C291,контингент!C301,контингент!C311,контингент!C321,контингент!C331,контингент!C341)</f>
        <v>0</v>
      </c>
      <c r="D11" s="67">
        <f>SUM(контингент!D11,контингент!D21,контингент!D31,контингент!D41,контингент!D51,контингент!D61,контингент!D71,контингент!D81,контингент!D91,контингент!D101,контингент!D111,контингент!D121,контингент!D131,контингент!D141,контингент!D151,контингент!D161,контингент!D171,контингент!D181,контингент!D191,контингент!D201,контингент!D211,контингент!D221,контингент!D231,контингент!D241,контингент!D251,контингент!D261,контингент!D271,контингент!D281,контингент!D291,контингент!D301,контингент!D311,контингент!D321,контингент!D331,контингент!D341)</f>
        <v>0</v>
      </c>
      <c r="E11" s="67">
        <f>SUM(контингент!E11,контингент!E21,контингент!E31,контингент!E41,контингент!E51,контингент!E61,контингент!E71,контингент!E81,контингент!E91,контингент!E101,контингент!E111,контингент!E121,контингент!E131,контингент!E141,контингент!E151,контингент!E161,контингент!E171,контингент!E181,контингент!E191,контингент!E201,контингент!E211,контингент!E221,контингент!E231,контингент!E241,контингент!E251,контингент!E261,контингент!E271,контингент!E281,контингент!E291,контингент!E301,контингент!E311,контингент!E321,контингент!E331,контингент!E341)</f>
        <v>0</v>
      </c>
      <c r="F11" s="67">
        <f>SUM(контингент!F11,контингент!F21,контингент!F31,контингент!F41,контингент!F51,контингент!F61,контингент!F71,контингент!F81,контингент!F91,контингент!F101,контингент!F111,контингент!F121,контингент!F131,контингент!F141,контингент!F151,контингент!F161,контингент!F171,контингент!F181,контингент!F191,контингент!F201,контингент!F211,контингент!F221,контингент!F231,контингент!F241,контингент!F251,контингент!F261,контингент!F271,контингент!F281,контингент!F291,контингент!F301,контингент!F311,контингент!F321,контингент!F331,контингент!F341)</f>
        <v>0</v>
      </c>
      <c r="G11" s="67">
        <f>SUM(контингент!G11,контингент!G21,контингент!G31,контингент!G41,контингент!G51,контингент!G61,контингент!G71,контингент!G81,контингент!G91,контингент!G101,контингент!G111,контингент!G121,контингент!G131,контингент!G141,контингент!G151,контингент!G161,контингент!G171,контингент!G181,контингент!G191,контингент!G201,контингент!G211,контингент!G221,контингент!G231,контингент!G241,контингент!G251,контингент!G261,контингент!G271,контингент!G281,контингент!G291,контингент!G301,контингент!G311,контингент!G321,контингент!G331,контингент!G341)</f>
        <v>0</v>
      </c>
      <c r="H11" s="67">
        <f>SUM(контингент!H11,контингент!H21,контингент!H31,контингент!H41,контингент!H51,контингент!H61,контингент!H71,контингент!H81,контингент!H91,контингент!H101,контингент!H111,контингент!H121,контингент!H131,контингент!H141,контингент!H151,контингент!H161,контингент!H171,контингент!H181,контингент!H191,контингент!H201,контингент!H211,контингент!H221,контингент!H231,контингент!H241,контингент!H251,контингент!H261,контингент!H271,контингент!H281,контингент!H291,контингент!H301,контингент!H311,контингент!H321,контингент!H331,контингент!H341)</f>
        <v>0</v>
      </c>
      <c r="I11" s="67">
        <f>SUM(контингент!I11,контингент!I21,контингент!I31,контингент!I41,контингент!I51,контингент!I61,контингент!I71,контингент!I81,контингент!I91,контингент!I101,контингент!I111,контингент!I121,контингент!I131,контингент!I141,контингент!I151,контингент!I161,контингент!I171,контингент!I181,контингент!I191,контингент!I201,контингент!I211,контингент!I221,контингент!I231,контингент!I241,контингент!I251,контингент!I261,контингент!I271,контингент!I281,контингент!I291,контингент!I301,контингент!I311,контингент!I321,контингент!I331,контингент!I341)</f>
        <v>0</v>
      </c>
      <c r="J11" s="67">
        <f>SUM(контингент!J11,контингент!J21,контингент!J31,контингент!J41,контингент!J51,контингент!J61,контингент!J71,контингент!J81,контингент!J91,контингент!J101,контингент!J111,контингент!J121,контингент!J131,контингент!J141,контингент!J151,контингент!J161,контингент!J171,контингент!J181,контингент!J191,контингент!J201,контингент!J211,контингент!J221,контингент!J231,контингент!J241,контингент!J251,контингент!J261,контингент!J271,контингент!J281,контингент!J291,контингент!J301,контингент!J311,контингент!J321,контингент!J331,контингент!J341)</f>
        <v>0</v>
      </c>
      <c r="K11" s="67">
        <f>SUM(контингент!K11,контингент!K21,контингент!K31,контингент!K41,контингент!K51,контингент!K61,контингент!K71,контингент!K81,контингент!K91,контингент!K101,контингент!K111,контингент!K121,контингент!K131,контингент!K141,контингент!K151,контингент!K161,контингент!K171,контингент!K181,контингент!K191,контингент!K201,контингент!K211,контингент!K221,контингент!K231,контингент!K241,контингент!K251,контингент!K261,контингент!K271,контингент!K281,контингент!K291,контингент!K301,контингент!K311,контингент!K321,контингент!K331,контингент!K341)</f>
        <v>0</v>
      </c>
      <c r="L11" s="67">
        <f>SUM(контингент!L11,контингент!L21,контингент!L31,контингент!L41,контингент!L51,контингент!L61,контингент!L71,контингент!L81,контингент!L91,контингент!L101,контингент!L111,контингент!L121,контингент!L131,контингент!L141,контингент!L151,контингент!L161,контингент!L171,контингент!L181,контингент!L191,контингент!L201,контингент!L211,контингент!L221,контингент!L231,контингент!L241,контингент!L251,контингент!L261,контингент!L271,контингент!L281,контингент!L291,контингент!L301,контингент!L311,контингент!L321,контингент!L331,контингент!L341)</f>
        <v>0</v>
      </c>
      <c r="M11" s="67">
        <f>SUM(контингент!M11,контингент!M21,контингент!M31,контингент!M41,контингент!M51,контингент!M61,контингент!M71,контингент!M81,контингент!M91,контингент!M101,контингент!M111,контингент!M121,контингент!M131,контингент!M141,контингент!M151,контингент!M161,контингент!M171,контингент!M181,контингент!M191,контингент!M201,контингент!M211,контингент!M221,контингент!M231,контингент!M241,контингент!M251,контингент!M261,контингент!M271,контингент!M281,контингент!M291,контингент!M301,контингент!M311,контингент!M321,контингент!M331,контингент!M341)</f>
        <v>0</v>
      </c>
      <c r="N11" s="67">
        <f>SUM(контингент!N11,контингент!N21,контингент!N31,контингент!N41,контингент!N51,контингент!N61,контингент!N71,контингент!N81,контингент!N91,контингент!N101,контингент!N111,контингент!N121,контингент!N131,контингент!N141,контингент!N151,контингент!N161,контингент!N171,контингент!N181,контингент!N191,контингент!N201,контингент!N211,контингент!N221,контингент!N231,контингент!N241,контингент!N251,контингент!N261,контингент!N271,контингент!N281,контингент!N291,контингент!N301,контингент!N311,контингент!N321,контингент!N331,контингент!N341)</f>
        <v>0</v>
      </c>
      <c r="O11" s="67">
        <f>SUM(контингент!O11,контингент!O21,контингент!O31,контингент!O41,контингент!O51,контингент!O61,контингент!O71,контингент!O81,контингент!O91,контингент!O101,контингент!O111,контингент!O121,контингент!O131,контингент!O141,контингент!O151,контингент!O161,контингент!O171,контингент!O181,контингент!O191,контингент!O201,контингент!O211,контингент!O221,контингент!O231,контингент!O241,контингент!O251,контингент!O261,контингент!O271,контингент!O281,контингент!O291,контингент!O301,контингент!O311,контингент!O321,контингент!O331,контингент!O341)</f>
        <v>0</v>
      </c>
      <c r="P11" s="67">
        <f>SUM(контингент!Q11,контингент!Q21,контингент!Q31,контингент!Q41,контингент!Q51,контингент!Q61,контингент!Q71,контингент!Q81,контингент!Q91,контингент!Q101,контингент!Q111,контингент!Q121,контингент!Q131,контингент!Q141,контингент!Q151,контингент!Q161,контингент!Q171,контингент!Q181,контингент!Q191,контингент!Q201,контингент!Q211,контингент!Q221,контингент!Q231,контингент!Q241,контингент!Q251,контингент!Q261,контингент!Q271,контингент!Q281,контингент!Q291,контингент!Q301,контингент!Q311,контингент!Q321,контингент!Q331,контингент!Q341)</f>
        <v>0</v>
      </c>
      <c r="Q11" s="68">
        <f>SUM(контингент!Q11,контингент!Q21,контингент!Q31,контингент!Q41,контингент!Q51,контингент!Q61,контингент!Q71,контингент!Q81,контингент!Q91,контингент!Q101,контингент!Q111,контингент!Q121,контингент!Q131,контингент!Q141,контингент!Q151,контингент!Q161,контингент!Q171,контингент!Q181,контингент!Q191,контингент!Q201,контингент!Q211,контингент!Q221,контингент!Q231,контингент!Q241,контингент!Q251,контингент!Q261,контингент!Q271,контингент!Q281,контингент!Q291,контингент!Q301,контингент!Q311,контингент!Q321,контингент!Q331,контингент!Q341)</f>
        <v>0</v>
      </c>
    </row>
    <row r="12" spans="1:17" x14ac:dyDescent="0.25">
      <c r="A12" s="47" t="s">
        <v>31</v>
      </c>
      <c r="B12" s="48">
        <v>5</v>
      </c>
      <c r="C12" s="66">
        <f>SUM(контингент!C12,контингент!C22,контингент!C32,контингент!C42,контингент!C52,контингент!C62,контингент!C72,контингент!C82,контингент!C92,контингент!C102,контингент!C112,контингент!C122,контингент!C132,контингент!C142,контингент!C152,контингент!C162,контингент!C172,контингент!C182,контингент!C192,контингент!C202,контингент!C212,контингент!C222,контингент!C232,контингент!C242,контингент!C252,контингент!C262,контингент!C272,контингент!C282,контингент!C292,контингент!C302,контингент!C312,контингент!C322,контингент!C332,контингент!C342)</f>
        <v>0</v>
      </c>
      <c r="D12" s="67">
        <f>SUM(контингент!D12,контингент!D22,контингент!D32,контингент!D42,контингент!D52,контингент!D62,контингент!D72,контингент!D82,контингент!D92,контингент!D102,контингент!D112,контингент!D122,контингент!D132,контингент!D142,контингент!D152,контингент!D162,контингент!D172,контингент!D182,контингент!D192,контингент!D202,контингент!D212,контингент!D222,контингент!D232,контингент!D242,контингент!D252,контингент!D262,контингент!D272,контингент!D282,контингент!D292,контингент!D302,контингент!D312,контингент!D322,контингент!D332,контингент!D342)</f>
        <v>0</v>
      </c>
      <c r="E12" s="67">
        <f>SUM(контингент!E12,контингент!E22,контингент!E32,контингент!E42,контингент!E52,контингент!E62,контингент!E72,контингент!E82,контингент!E92,контингент!E102,контингент!E112,контингент!E122,контингент!E132,контингент!E142,контингент!E152,контингент!E162,контингент!E172,контингент!E182,контингент!E192,контингент!E202,контингент!E212,контингент!E222,контингент!E232,контингент!E242,контингент!E252,контингент!E262,контингент!E272,контингент!E282,контингент!E292,контингент!E302,контингент!E312,контингент!E322,контингент!E332,контингент!E342)</f>
        <v>0</v>
      </c>
      <c r="F12" s="67">
        <f>SUM(контингент!F12,контингент!F22,контингент!F32,контингент!F42,контингент!F52,контингент!F62,контингент!F72,контингент!F82,контингент!F92,контингент!F102,контингент!F112,контингент!F122,контингент!F132,контингент!F142,контингент!F152,контингент!F162,контингент!F172,контингент!F182,контингент!F192,контингент!F202,контингент!F212,контингент!F222,контингент!F232,контингент!F242,контингент!F252,контингент!F262,контингент!F272,контингент!F282,контингент!F292,контингент!F302,контингент!F312,контингент!F322,контингент!F332,контингент!F342)</f>
        <v>0</v>
      </c>
      <c r="G12" s="67">
        <f>SUM(контингент!G12,контингент!G22,контингент!G32,контингент!G42,контингент!G52,контингент!G62,контингент!G72,контингент!G82,контингент!G92,контингент!G102,контингент!G112,контингент!G122,контингент!G132,контингент!G142,контингент!G152,контингент!G162,контингент!G172,контингент!G182,контингент!G192,контингент!G202,контингент!G212,контингент!G222,контингент!G232,контингент!G242,контингент!G252,контингент!G262,контингент!G272,контингент!G282,контингент!G292,контингент!G302,контингент!G312,контингент!G322,контингент!G332,контингент!G342)</f>
        <v>0</v>
      </c>
      <c r="H12" s="67">
        <f>SUM(контингент!H12,контингент!H22,контингент!H32,контингент!H42,контингент!H52,контингент!H62,контингент!H72,контингент!H82,контингент!H92,контингент!H102,контингент!H112,контингент!H122,контингент!H132,контингент!H142,контингент!H152,контингент!H162,контингент!H172,контингент!H182,контингент!H192,контингент!H202,контингент!H212,контингент!H222,контингент!H232,контингент!H242,контингент!H252,контингент!H262,контингент!H272,контингент!H282,контингент!H292,контингент!H302,контингент!H312,контингент!H322,контингент!H332,контингент!H342)</f>
        <v>0</v>
      </c>
      <c r="I12" s="67">
        <f>SUM(контингент!I12,контингент!I22,контингент!I32,контингент!I42,контингент!I52,контингент!I62,контингент!I72,контингент!I82,контингент!I92,контингент!I102,контингент!I112,контингент!I122,контингент!I132,контингент!I142,контингент!I152,контингент!I162,контингент!I172,контингент!I182,контингент!I192,контингент!I202,контингент!I212,контингент!I222,контингент!I232,контингент!I242,контингент!I252,контингент!I262,контингент!I272,контингент!I282,контингент!I292,контингент!I302,контингент!I312,контингент!I322,контингент!I332,контингент!I342)</f>
        <v>0</v>
      </c>
      <c r="J12" s="67">
        <f>SUM(контингент!J12,контингент!J22,контингент!J32,контингент!J42,контингент!J52,контингент!J62,контингент!J72,контингент!J82,контингент!J92,контингент!J102,контингент!J112,контингент!J122,контингент!J132,контингент!J142,контингент!J152,контингент!J162,контингент!J172,контингент!J182,контингент!J192,контингент!J202,контингент!J212,контингент!J222,контингент!J232,контингент!J242,контингент!J252,контингент!J262,контингент!J272,контингент!J282,контингент!J292,контингент!J302,контингент!J312,контингент!J322,контингент!J332,контингент!J342)</f>
        <v>0</v>
      </c>
      <c r="K12" s="67">
        <f>SUM(контингент!K12,контингент!K22,контингент!K32,контингент!K42,контингент!K52,контингент!K62,контингент!K72,контингент!K82,контингент!K92,контингент!K102,контингент!K112,контингент!K122,контингент!K132,контингент!K142,контингент!K152,контингент!K162,контингент!K172,контингент!K182,контингент!K192,контингент!K202,контингент!K212,контингент!K222,контингент!K232,контингент!K242,контингент!K252,контингент!K262,контингент!K272,контингент!K282,контингент!K292,контингент!K302,контингент!K312,контингент!K322,контингент!K332,контингент!K342)</f>
        <v>0</v>
      </c>
      <c r="L12" s="67">
        <f>SUM(контингент!L12,контингент!L22,контингент!L32,контингент!L42,контингент!L52,контингент!L62,контингент!L72,контингент!L82,контингент!L92,контингент!L102,контингент!L112,контингент!L122,контингент!L132,контингент!L142,контингент!L152,контингент!L162,контингент!L172,контингент!L182,контингент!L192,контингент!L202,контингент!L212,контингент!L222,контингент!L232,контингент!L242,контингент!L252,контингент!L262,контингент!L272,контингент!L282,контингент!L292,контингент!L302,контингент!L312,контингент!L322,контингент!L332,контингент!L342)</f>
        <v>0</v>
      </c>
      <c r="M12" s="67">
        <f>SUM(контингент!M12,контингент!M22,контингент!M32,контингент!M42,контингент!M52,контингент!M62,контингент!M72,контингент!M82,контингент!M92,контингент!M102,контингент!M112,контингент!M122,контингент!M132,контингент!M142,контингент!M152,контингент!M162,контингент!M172,контингент!M182,контингент!M192,контингент!M202,контингент!M212,контингент!M222,контингент!M232,контингент!M242,контингент!M252,контингент!M262,контингент!M272,контингент!M282,контингент!M292,контингент!M302,контингент!M312,контингент!M322,контингент!M332,контингент!M342)</f>
        <v>0</v>
      </c>
      <c r="N12" s="67">
        <f>SUM(контингент!N12,контингент!N22,контингент!N32,контингент!N42,контингент!N52,контингент!N62,контингент!N72,контингент!N82,контингент!N92,контингент!N102,контингент!N112,контингент!N122,контингент!N132,контингент!N142,контингент!N152,контингент!N162,контингент!N172,контингент!N182,контингент!N192,контингент!N202,контингент!N212,контингент!N222,контингент!N232,контингент!N242,контингент!N252,контингент!N262,контингент!N272,контингент!N282,контингент!N292,контингент!N302,контингент!N312,контингент!N322,контингент!N332,контингент!N342)</f>
        <v>0</v>
      </c>
      <c r="O12" s="67">
        <f>SUM(контингент!O12,контингент!O22,контингент!O32,контингент!O42,контингент!O52,контингент!O62,контингент!O72,контингент!O82,контингент!O92,контингент!O102,контингент!O112,контингент!O122,контингент!O132,контингент!O142,контингент!O152,контингент!O162,контингент!O172,контингент!O182,контингент!O192,контингент!O202,контингент!O212,контингент!O222,контингент!O232,контингент!O242,контингент!O252,контингент!O262,контингент!O272,контингент!O282,контингент!O292,контингент!O302,контингент!O312,контингент!O322,контингент!O332,контингент!O342)</f>
        <v>0</v>
      </c>
      <c r="P12" s="67">
        <f>SUM(контингент!Q12,контингент!Q22,контингент!Q32,контингент!Q42,контингент!Q52,контингент!Q62,контингент!Q72,контингент!Q82,контингент!Q92,контингент!Q102,контингент!Q112,контингент!Q122,контингент!Q132,контингент!Q142,контингент!Q152,контингент!Q162,контингент!Q172,контингент!Q182,контингент!Q192,контингент!Q202,контингент!Q212,контингент!Q222,контингент!Q232,контингент!Q242,контингент!Q252,контингент!Q262,контингент!Q272,контингент!Q282,контингент!Q292,контингент!Q302,контингент!Q312,контингент!Q322,контингент!Q332,контингент!Q342)</f>
        <v>0</v>
      </c>
      <c r="Q12" s="68">
        <f>SUM(контингент!Q12,контингент!Q22,контингент!Q32,контингент!Q42,контингент!Q52,контингент!Q62,контингент!Q72,контингент!Q82,контингент!Q92,контингент!Q102,контингент!Q112,контингент!Q122,контингент!Q132,контингент!Q142,контингент!Q152,контингент!Q162,контингент!Q172,контингент!Q182,контингент!Q192,контингент!Q202,контингент!Q212,контингент!Q222,контингент!Q232,контингент!Q242,контингент!Q252,контингент!Q262,контингент!Q272,контингент!Q282,контингент!Q292,контингент!Q302,контингент!Q312,контингент!Q322,контингент!Q332,контингент!Q342)</f>
        <v>0</v>
      </c>
    </row>
    <row r="13" spans="1:17" ht="15.75" thickBot="1" x14ac:dyDescent="0.3">
      <c r="A13" s="49" t="s">
        <v>34</v>
      </c>
      <c r="B13" s="50">
        <v>6</v>
      </c>
      <c r="C13" s="56">
        <f>SUM(контингент!C13,контингент!C23,контингент!C33,контингент!C43,контингент!C53,контингент!C63,контингент!C73,контингент!C83,контингент!C93,контингент!C103,контингент!C113,контингент!C123,контингент!C133,контингент!C143,контингент!C153,контингент!C163,контингент!C173,контингент!C183,контингент!C193,контингент!C203,контингент!C213,контингент!C223,контингент!C233,контингент!C243,контингент!C253,контингент!C263,контингент!C273,контингент!C283,контингент!C293,контингент!C303,контингент!C313,контингент!C323,контингент!C333,контингент!C343)</f>
        <v>0</v>
      </c>
      <c r="D13" s="57">
        <f>SUM(контингент!D13,контингент!D23,контингент!D33,контингент!D43,контингент!D53,контингент!D63,контингент!D73,контингент!D83,контингент!D93,контингент!D103,контингент!D113,контингент!D123,контингент!D133,контингент!D143,контингент!D153,контингент!D163,контингент!D173,контингент!D183,контингент!D193,контингент!D203,контингент!D213,контингент!D223,контингент!D233,контингент!D243,контингент!D253,контингент!D263,контингент!D273,контингент!D283,контингент!D293,контингент!D303,контингент!D313,контингент!D323,контингент!D333,контингент!D343)</f>
        <v>0</v>
      </c>
      <c r="E13" s="57">
        <f>SUM(контингент!E13,контингент!E23,контингент!E33,контингент!E43,контингент!E53,контингент!E63,контингент!E73,контингент!E83,контингент!E93,контингент!E103,контингент!E113,контингент!E123,контингент!E133,контингент!E143,контингент!E153,контингент!E163,контингент!E173,контингент!E183,контингент!E193,контингент!E203,контингент!E213,контингент!E223,контингент!E233,контингент!E243,контингент!E253,контингент!E263,контингент!E273,контингент!E283,контингент!E293,контингент!E303,контингент!E313,контингент!E323,контингент!E333,контингент!E343)</f>
        <v>0</v>
      </c>
      <c r="F13" s="57">
        <f>SUM(контингент!F13,контингент!F23,контингент!F33,контингент!F43,контингент!F53,контингент!F63,контингент!F73,контингент!F83,контингент!F93,контингент!F103,контингент!F113,контингент!F123,контингент!F133,контингент!F143,контингент!F153,контингент!F163,контингент!F173,контингент!F183,контингент!F193,контингент!F203,контингент!F213,контингент!F223,контингент!F233,контингент!F243,контингент!F253,контингент!F263,контингент!F273,контингент!F283,контингент!F293,контингент!F303,контингент!F313,контингент!F323,контингент!F333,контингент!F343)</f>
        <v>0</v>
      </c>
      <c r="G13" s="57">
        <f>SUM(контингент!G13,контингент!G23,контингент!G33,контингент!G43,контингент!G53,контингент!G63,контингент!G73,контингент!G83,контингент!G93,контингент!G103,контингент!G113,контингент!G123,контингент!G133,контингент!G143,контингент!G153,контингент!G163,контингент!G173,контингент!G183,контингент!G193,контингент!G203,контингент!G213,контингент!G223,контингент!G233,контингент!G243,контингент!G253,контингент!G263,контингент!G273,контингент!G283,контингент!G293,контингент!G303,контингент!G313,контингент!G323,контингент!G333,контингент!G343)</f>
        <v>0</v>
      </c>
      <c r="H13" s="57">
        <f>SUM(контингент!H13,контингент!H23,контингент!H33,контингент!H43,контингент!H53,контингент!H63,контингент!H73,контингент!H83,контингент!H93,контингент!H103,контингент!H113,контингент!H123,контингент!H133,контингент!H143,контингент!H153,контингент!H163,контингент!H173,контингент!H183,контингент!H193,контингент!H203,контингент!H213,контингент!H223,контингент!H233,контингент!H243,контингент!H253,контингент!H263,контингент!H273,контингент!H283,контингент!H293,контингент!H303,контингент!H313,контингент!H323,контингент!H333,контингент!H343)</f>
        <v>0</v>
      </c>
      <c r="I13" s="57">
        <f>SUM(контингент!I13,контингент!I23,контингент!I33,контингент!I43,контингент!I53,контингент!I63,контингент!I73,контингент!I83,контингент!I93,контингент!I103,контингент!I113,контингент!I123,контингент!I133,контингент!I143,контингент!I153,контингент!I163,контингент!I173,контингент!I183,контингент!I193,контингент!I203,контингент!I213,контингент!I223,контингент!I233,контингент!I243,контингент!I253,контингент!I263,контингент!I273,контингент!I283,контингент!I293,контингент!I303,контингент!I313,контингент!I323,контингент!I333,контингент!I343)</f>
        <v>0</v>
      </c>
      <c r="J13" s="57">
        <f>SUM(контингент!J13,контингент!J23,контингент!J33,контингент!J43,контингент!J53,контингент!J63,контингент!J73,контингент!J83,контингент!J93,контингент!J103,контингент!J113,контингент!J123,контингент!J133,контингент!J143,контингент!J153,контингент!J163,контингент!J173,контингент!J183,контингент!J193,контингент!J203,контингент!J213,контингент!J223,контингент!J233,контингент!J243,контингент!J253,контингент!J263,контингент!J273,контингент!J283,контингент!J293,контингент!J303,контингент!J313,контингент!J323,контингент!J333,контингент!J343)</f>
        <v>0</v>
      </c>
      <c r="K13" s="57">
        <f>SUM(контингент!K13,контингент!K23,контингент!K33,контингент!K43,контингент!K53,контингент!K63,контингент!K73,контингент!K83,контингент!K93,контингент!K103,контингент!K113,контингент!K123,контингент!K133,контингент!K143,контингент!K153,контингент!K163,контингент!K173,контингент!K183,контингент!K193,контингент!K203,контингент!K213,контингент!K223,контингент!K233,контингент!K243,контингент!K253,контингент!K263,контингент!K273,контингент!K283,контингент!K293,контингент!K303,контингент!K313,контингент!K323,контингент!K333,контингент!K343)</f>
        <v>0</v>
      </c>
      <c r="L13" s="57">
        <f>SUM(контингент!L13,контингент!L23,контингент!L33,контингент!L43,контингент!L53,контингент!L63,контингент!L73,контингент!L83,контингент!L93,контингент!L103,контингент!L113,контингент!L123,контингент!L133,контингент!L143,контингент!L153,контингент!L163,контингент!L173,контингент!L183,контингент!L193,контингент!L203,контингент!L213,контингент!L223,контингент!L233,контингент!L243,контингент!L253,контингент!L263,контингент!L273,контингент!L283,контингент!L293,контингент!L303,контингент!L313,контингент!L323,контингент!L333,контингент!L343)</f>
        <v>0</v>
      </c>
      <c r="M13" s="57">
        <f>SUM(контингент!M13,контингент!M23,контингент!M33,контингент!M43,контингент!M53,контингент!M63,контингент!M73,контингент!M83,контингент!M93,контингент!M103,контингент!M113,контингент!M123,контингент!M133,контингент!M143,контингент!M153,контингент!M163,контингент!M173,контингент!M183,контингент!M193,контингент!M203,контингент!M213,контингент!M223,контингент!M233,контингент!M243,контингент!M253,контингент!M263,контингент!M273,контингент!M283,контингент!M293,контингент!M303,контингент!M313,контингент!M323,контингент!M333,контингент!M343)</f>
        <v>0</v>
      </c>
      <c r="N13" s="57">
        <f>SUM(контингент!N13,контингент!N23,контингент!N33,контингент!N43,контингент!N53,контингент!N63,контингент!N73,контингент!N83,контингент!N93,контингент!N103,контингент!N113,контингент!N123,контингент!N133,контингент!N143,контингент!N153,контингент!N163,контингент!N173,контингент!N183,контингент!N193,контингент!N203,контингент!N213,контингент!N223,контингент!N233,контингент!N243,контингент!N253,контингент!N263,контингент!N273,контингент!N283,контингент!N293,контингент!N303,контингент!N313,контингент!N323,контингент!N333,контингент!N343)</f>
        <v>0</v>
      </c>
      <c r="O13" s="57">
        <f>SUM(контингент!O13,контингент!O23,контингент!O33,контингент!O43,контингент!O53,контингент!O63,контингент!O73,контингент!O83,контингент!O93,контингент!O103,контингент!O113,контингент!O123,контингент!O133,контингент!O143,контингент!O153,контингент!O163,контингент!O173,контингент!O183,контингент!O193,контингент!O203,контингент!O213,контингент!O223,контингент!O233,контингент!O243,контингент!O253,контингент!O263,контингент!O273,контингент!O283,контингент!O293,контингент!O303,контингент!O313,контингент!O323,контингент!O333,контингент!O343)</f>
        <v>0</v>
      </c>
      <c r="P13" s="57">
        <f>SUM(контингент!Q13,контингент!Q23,контингент!Q33,контингент!Q43,контингент!Q53,контингент!Q63,контингент!Q73,контингент!Q83,контингент!Q93,контингент!Q103,контингент!Q113,контингент!Q123,контингент!Q133,контингент!Q143,контингент!Q153,контингент!Q163,контингент!Q173,контингент!Q183,контингент!Q193,контингент!Q203,контингент!Q213,контингент!Q223,контингент!Q233,контингент!Q243,контингент!Q253,контингент!Q263,контингент!Q273,контингент!Q283,контингент!Q293,контингент!Q303,контингент!Q313,контингент!Q323,контингент!Q333,контингент!Q343)</f>
        <v>0</v>
      </c>
      <c r="Q13" s="58">
        <f>SUM(контингент!Q13,контингент!Q23,контингент!Q33,контингент!Q43,контингент!Q53,контингент!Q63,контингент!Q73,контингент!Q83,контингент!Q93,контингент!Q103,контингент!Q113,контингент!Q123,контингент!Q133,контингент!Q143,контингент!Q153,контингент!Q163,контингент!Q173,контингент!Q183,контингент!Q193,контингент!Q203,контингент!Q213,контингент!Q223,контингент!Q233,контингент!Q243,контингент!Q253,контингент!Q263,контингент!Q273,контингент!Q283,контингент!Q293,контингент!Q303,контингент!Q313,контингент!Q323,контингент!Q333,контингент!Q343)</f>
        <v>0</v>
      </c>
    </row>
    <row r="14" spans="1:17" x14ac:dyDescent="0.25">
      <c r="A14" s="59" t="s">
        <v>32</v>
      </c>
      <c r="B14" s="60">
        <v>7</v>
      </c>
      <c r="C14" s="70">
        <f t="shared" ref="C14:F15" si="0">SUM(C8,C10,C12)</f>
        <v>569</v>
      </c>
      <c r="D14" s="71">
        <f t="shared" ref="D14" si="1">SUM(D8,D10,D12)</f>
        <v>87</v>
      </c>
      <c r="E14" s="71">
        <f t="shared" si="0"/>
        <v>0</v>
      </c>
      <c r="F14" s="71">
        <f t="shared" si="0"/>
        <v>126</v>
      </c>
      <c r="G14" s="71">
        <f t="shared" ref="G14:Q15" si="2">SUM(G8,G10,G12)</f>
        <v>47</v>
      </c>
      <c r="H14" s="71">
        <f t="shared" si="2"/>
        <v>1</v>
      </c>
      <c r="I14" s="71">
        <f t="shared" si="2"/>
        <v>0</v>
      </c>
      <c r="J14" s="71">
        <f t="shared" si="2"/>
        <v>0</v>
      </c>
      <c r="K14" s="71">
        <f t="shared" si="2"/>
        <v>0</v>
      </c>
      <c r="L14" s="71">
        <f>SUM(L8,L10,L12)</f>
        <v>443</v>
      </c>
      <c r="M14" s="71">
        <f t="shared" si="2"/>
        <v>61</v>
      </c>
      <c r="N14" s="71">
        <f t="shared" si="2"/>
        <v>0</v>
      </c>
      <c r="O14" s="71">
        <f t="shared" si="2"/>
        <v>27</v>
      </c>
      <c r="P14" s="71">
        <f t="shared" ref="P14" si="3">SUM(P8,P10,P12)</f>
        <v>5</v>
      </c>
      <c r="Q14" s="72">
        <f t="shared" si="2"/>
        <v>5</v>
      </c>
    </row>
    <row r="15" spans="1:17" ht="15.75" thickBot="1" x14ac:dyDescent="0.3">
      <c r="A15" s="61" t="s">
        <v>33</v>
      </c>
      <c r="B15" s="62">
        <v>8</v>
      </c>
      <c r="C15" s="63">
        <f t="shared" si="0"/>
        <v>569</v>
      </c>
      <c r="D15" s="64">
        <f t="shared" ref="D15" si="4">SUM(D9,D11,D13)</f>
        <v>87</v>
      </c>
      <c r="E15" s="64">
        <f t="shared" si="0"/>
        <v>0</v>
      </c>
      <c r="F15" s="64">
        <f t="shared" si="0"/>
        <v>126</v>
      </c>
      <c r="G15" s="64">
        <f t="shared" si="2"/>
        <v>47</v>
      </c>
      <c r="H15" s="64">
        <f t="shared" si="2"/>
        <v>1</v>
      </c>
      <c r="I15" s="64">
        <f t="shared" si="2"/>
        <v>0</v>
      </c>
      <c r="J15" s="64">
        <f t="shared" si="2"/>
        <v>0</v>
      </c>
      <c r="K15" s="64">
        <f t="shared" si="2"/>
        <v>0</v>
      </c>
      <c r="L15" s="64">
        <f>SUM(L9,L11,L13)</f>
        <v>443</v>
      </c>
      <c r="M15" s="64">
        <f t="shared" si="2"/>
        <v>61</v>
      </c>
      <c r="N15" s="64">
        <f t="shared" si="2"/>
        <v>3</v>
      </c>
      <c r="O15" s="64">
        <f t="shared" si="2"/>
        <v>27</v>
      </c>
      <c r="P15" s="64">
        <f t="shared" ref="P15" si="5">SUM(P9,P11,P13)</f>
        <v>5</v>
      </c>
      <c r="Q15" s="65">
        <f t="shared" si="2"/>
        <v>5</v>
      </c>
    </row>
    <row r="16" spans="1:17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5.75" thickBot="1" x14ac:dyDescent="0.3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6.5" thickBot="1" x14ac:dyDescent="0.3">
      <c r="A18" s="454" t="s">
        <v>85</v>
      </c>
      <c r="B18" s="455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7"/>
    </row>
    <row r="19" spans="1:17" x14ac:dyDescent="0.25">
      <c r="A19" s="43" t="s">
        <v>29</v>
      </c>
      <c r="B19" s="44">
        <v>1</v>
      </c>
      <c r="C19" s="53">
        <f>SUM(контингент!C68,контингент!C58,контингент!C48,контингент!C38,контингент!C28,контингент!C18)</f>
        <v>41</v>
      </c>
      <c r="D19" s="54">
        <f>SUM(контингент!D68,контингент!D58,контингент!D48,контингент!D38,контингент!D28,контингент!D18)</f>
        <v>3</v>
      </c>
      <c r="E19" s="54">
        <f>SUM(контингент!E68,контингент!E58,контингент!E48,контингент!E38,контингент!E28,контингент!E18)</f>
        <v>0</v>
      </c>
      <c r="F19" s="54">
        <f>SUM(контингент!F68,контингент!F58,контингент!F48,контингент!F38,контингент!F28,контингент!F18)</f>
        <v>18</v>
      </c>
      <c r="G19" s="54">
        <f>SUM(контингент!G68,контингент!G58,контингент!G48,контингент!G38,контингент!G28,контингент!G18)</f>
        <v>5</v>
      </c>
      <c r="H19" s="54">
        <f>SUM(контингент!H68,контингент!H58,контингент!H48,контингент!H38,контингент!H28,контингент!H18)</f>
        <v>1</v>
      </c>
      <c r="I19" s="54">
        <f>SUM(контингент!I68,контингент!I58,контингент!I48,контингент!I38,контингент!I28,контингент!I18)</f>
        <v>0</v>
      </c>
      <c r="J19" s="54">
        <f>SUM(контингент!J68,контингент!J58,контингент!J48,контингент!J38,контингент!J28,контингент!J18)</f>
        <v>0</v>
      </c>
      <c r="K19" s="54">
        <f>SUM(контингент!K68,контингент!K58,контингент!K48,контингент!K38,контингент!K28,контингент!K18)</f>
        <v>0</v>
      </c>
      <c r="L19" s="54">
        <f>SUM(контингент!L68,контингент!L58,контингент!L48,контингент!L38,контингент!L28,контингент!L18)</f>
        <v>23</v>
      </c>
      <c r="M19" s="54">
        <f>SUM(контингент!M68,контингент!M58,контингент!M48,контингент!M38,контингент!M28,контингент!M18)</f>
        <v>4</v>
      </c>
      <c r="N19" s="54">
        <f>SUM(контингент!N68,контингент!N58,контингент!N48,контингент!N38,контингент!N28,контингент!N18)</f>
        <v>0</v>
      </c>
      <c r="O19" s="54">
        <f>SUM(контингент!O68,контингент!O58,контингент!O48,контингент!O38,контингент!O28,контингент!O18)</f>
        <v>3</v>
      </c>
      <c r="P19" s="54">
        <f>SUM(контингент!P68,контингент!P58,контингент!P48,контингент!P38,контингент!P28,контингент!P18)</f>
        <v>0</v>
      </c>
      <c r="Q19" s="55">
        <f>SUM(контингент!Q68,контингент!Q58,контингент!Q48,контингент!Q38,контингент!Q28,контингент!Q18)</f>
        <v>0</v>
      </c>
    </row>
    <row r="20" spans="1:17" x14ac:dyDescent="0.25">
      <c r="A20" s="45" t="s">
        <v>34</v>
      </c>
      <c r="B20" s="46">
        <v>2</v>
      </c>
      <c r="C20" s="66">
        <f>SUM(контингент!C69,контингент!C59,контингент!C49,контингент!C39,контингент!C29,контингент!C19)</f>
        <v>41</v>
      </c>
      <c r="D20" s="67">
        <f>SUM(контингент!D69,контингент!D59,контингент!D49,контингент!D39,контингент!D29,контингент!D19)</f>
        <v>3</v>
      </c>
      <c r="E20" s="67">
        <f>SUM(контингент!E69,контингент!E59,контингент!E49,контингент!E39,контингент!E29,контингент!E19)</f>
        <v>0</v>
      </c>
      <c r="F20" s="67">
        <f>SUM(контингент!F69,контингент!F59,контингент!F49,контингент!F39,контингент!F29,контингент!F19)</f>
        <v>18</v>
      </c>
      <c r="G20" s="67">
        <f>SUM(контингент!G69,контингент!G59,контингент!G49,контингент!G39,контингент!G29,контингент!G19)</f>
        <v>5</v>
      </c>
      <c r="H20" s="67">
        <f>SUM(контингент!H69,контингент!H59,контингент!H49,контингент!H39,контингент!H29,контингент!H19)</f>
        <v>1</v>
      </c>
      <c r="I20" s="67">
        <f>SUM(контингент!I69,контингент!I59,контингент!I49,контингент!I39,контингент!I29,контингент!I19)</f>
        <v>0</v>
      </c>
      <c r="J20" s="67">
        <f>SUM(контингент!J69,контингент!J59,контингент!J49,контингент!J39,контингент!J29,контингент!J19)</f>
        <v>0</v>
      </c>
      <c r="K20" s="67">
        <f>SUM(контингент!K69,контингент!K59,контингент!K49,контингент!K39,контингент!K29,контингент!K19)</f>
        <v>0</v>
      </c>
      <c r="L20" s="67">
        <f>SUM(контингент!L69,контингент!L59,контингент!L49,контингент!L39,контингент!L29,контингент!L19)</f>
        <v>23</v>
      </c>
      <c r="M20" s="67">
        <f>SUM(контингент!M69,контингент!M59,контингент!M49,контингент!M39,контингент!M29,контингент!M19)</f>
        <v>4</v>
      </c>
      <c r="N20" s="67">
        <f>SUM(контингент!N69,контингент!N59,контингент!N49,контингент!N39,контингент!N29,контингент!N19)</f>
        <v>0</v>
      </c>
      <c r="O20" s="67">
        <f>SUM(контингент!O69,контингент!O59,контингент!O49,контингент!O39,контингент!O29,контингент!O19)</f>
        <v>3</v>
      </c>
      <c r="P20" s="67">
        <f>SUM(контингент!P69,контингент!P59,контингент!P49,контингент!P39,контингент!P29,контингент!P19)</f>
        <v>0</v>
      </c>
      <c r="Q20" s="68">
        <f>SUM(контингент!Q69,контингент!Q59,контингент!Q49,контингент!Q39,контингент!Q29,контингент!Q19)</f>
        <v>0</v>
      </c>
    </row>
    <row r="21" spans="1:17" x14ac:dyDescent="0.25">
      <c r="A21" s="47" t="s">
        <v>30</v>
      </c>
      <c r="B21" s="48">
        <v>3</v>
      </c>
      <c r="C21" s="66">
        <f>SUM(контингент!C70,контингент!C60,контингент!C50,контингент!C40,контингент!C30,контингент!C20)</f>
        <v>0</v>
      </c>
      <c r="D21" s="67">
        <f>SUM(контингент!D70,контингент!D60,контингент!D50,контингент!D40,контингент!D30,контингент!D20)</f>
        <v>0</v>
      </c>
      <c r="E21" s="67">
        <f>SUM(контингент!E70,контингент!E60,контингент!E50,контингент!E40,контингент!E30,контингент!E20)</f>
        <v>0</v>
      </c>
      <c r="F21" s="67">
        <f>SUM(контингент!F70,контингент!F60,контингент!F50,контингент!F40,контингент!F30,контингент!F20)</f>
        <v>0</v>
      </c>
      <c r="G21" s="67">
        <f>SUM(контингент!G70,контингент!G60,контингент!G50,контингент!G40,контингент!G30,контингент!G20)</f>
        <v>0</v>
      </c>
      <c r="H21" s="67">
        <f>SUM(контингент!H70,контингент!H60,контингент!H50,контингент!H40,контингент!H30,контингент!H20)</f>
        <v>0</v>
      </c>
      <c r="I21" s="67">
        <f>SUM(контингент!I70,контингент!I60,контингент!I50,контингент!I40,контингент!I30,контингент!I20)</f>
        <v>0</v>
      </c>
      <c r="J21" s="67">
        <f>SUM(контингент!J70,контингент!J60,контингент!J50,контингент!J40,контингент!J30,контингент!J20)</f>
        <v>0</v>
      </c>
      <c r="K21" s="67">
        <f>SUM(контингент!K70,контингент!K60,контингент!K50,контингент!K40,контингент!K30,контингент!K20)</f>
        <v>0</v>
      </c>
      <c r="L21" s="67">
        <f>SUM(контингент!L70,контингент!L60,контингент!L50,контингент!L40,контингент!L30,контингент!L20)</f>
        <v>0</v>
      </c>
      <c r="M21" s="67">
        <f>SUM(контингент!M70,контингент!M60,контингент!M50,контингент!M40,контингент!M30,контингент!M20)</f>
        <v>0</v>
      </c>
      <c r="N21" s="67">
        <f>SUM(контингент!N70,контингент!N60,контингент!N50,контингент!N40,контингент!N30,контингент!N20)</f>
        <v>0</v>
      </c>
      <c r="O21" s="67">
        <f>SUM(контингент!O70,контингент!O60,контингент!O50,контингент!O40,контингент!O30,контингент!O20)</f>
        <v>0</v>
      </c>
      <c r="P21" s="67">
        <f>SUM(контингент!P70,контингент!P60,контингент!P50,контингент!P40,контингент!P30,контингент!P20)</f>
        <v>0</v>
      </c>
      <c r="Q21" s="68">
        <f>SUM(контингент!Q70,контингент!Q60,контингент!Q50,контингент!Q40,контингент!Q30,контингент!Q20)</f>
        <v>0</v>
      </c>
    </row>
    <row r="22" spans="1:17" x14ac:dyDescent="0.25">
      <c r="A22" s="45" t="s">
        <v>34</v>
      </c>
      <c r="B22" s="46">
        <v>4</v>
      </c>
      <c r="C22" s="66">
        <f>SUM(контингент!C71,контингент!C61,контингент!C51,контингент!C41,контингент!C31,контингент!C21)</f>
        <v>0</v>
      </c>
      <c r="D22" s="67">
        <f>SUM(контингент!D71,контингент!D61,контингент!D51,контингент!D41,контингент!D31,контингент!D21)</f>
        <v>0</v>
      </c>
      <c r="E22" s="67">
        <f>SUM(контингент!E71,контингент!E61,контингент!E51,контингент!E41,контингент!E31,контингент!E21)</f>
        <v>0</v>
      </c>
      <c r="F22" s="67">
        <f>SUM(контингент!F71,контингент!F61,контингент!F51,контингент!F41,контингент!F31,контингент!F21)</f>
        <v>0</v>
      </c>
      <c r="G22" s="67">
        <f>SUM(контингент!G71,контингент!G61,контингент!G51,контингент!G41,контингент!G31,контингент!G21)</f>
        <v>0</v>
      </c>
      <c r="H22" s="67">
        <f>SUM(контингент!H71,контингент!H61,контингент!H51,контингент!H41,контингент!H31,контингент!H21)</f>
        <v>0</v>
      </c>
      <c r="I22" s="67">
        <f>SUM(контингент!I71,контингент!I61,контингент!I51,контингент!I41,контингент!I31,контингент!I21)</f>
        <v>0</v>
      </c>
      <c r="J22" s="67">
        <f>SUM(контингент!J71,контингент!J61,контингент!J51,контингент!J41,контингент!J31,контингент!J21)</f>
        <v>0</v>
      </c>
      <c r="K22" s="67">
        <f>SUM(контингент!K71,контингент!K61,контингент!K51,контингент!K41,контингент!K31,контингент!K21)</f>
        <v>0</v>
      </c>
      <c r="L22" s="67">
        <f>SUM(контингент!L71,контингент!L61,контингент!L51,контингент!L41,контингент!L31,контингент!L21)</f>
        <v>0</v>
      </c>
      <c r="M22" s="67">
        <f>SUM(контингент!M71,контингент!M61,контингент!M51,контингент!M41,контингент!M31,контингент!M21)</f>
        <v>0</v>
      </c>
      <c r="N22" s="67">
        <f>SUM(контингент!N71,контингент!N61,контингент!N51,контингент!N41,контингент!N31,контингент!N21)</f>
        <v>0</v>
      </c>
      <c r="O22" s="67">
        <f>SUM(контингент!O71,контингент!O61,контингент!O51,контингент!O41,контингент!O31,контингент!O21)</f>
        <v>0</v>
      </c>
      <c r="P22" s="67">
        <f>SUM(контингент!P71,контингент!P61,контингент!P51,контингент!P41,контингент!P31,контингент!P21)</f>
        <v>0</v>
      </c>
      <c r="Q22" s="68">
        <f>SUM(контингент!Q71,контингент!Q61,контингент!Q51,контингент!Q41,контингент!Q31,контингент!Q21)</f>
        <v>0</v>
      </c>
    </row>
    <row r="23" spans="1:17" x14ac:dyDescent="0.25">
      <c r="A23" s="47" t="s">
        <v>31</v>
      </c>
      <c r="B23" s="48">
        <v>5</v>
      </c>
      <c r="C23" s="66">
        <f>SUM(контингент!C72,контингент!C62,контингент!C52,контингент!C42,контингент!C32,контингент!C22)</f>
        <v>0</v>
      </c>
      <c r="D23" s="67">
        <f>SUM(контингент!D72,контингент!D62,контингент!D52,контингент!D42,контингент!D32,контингент!D22)</f>
        <v>0</v>
      </c>
      <c r="E23" s="67">
        <f>SUM(контингент!E72,контингент!E62,контингент!E52,контингент!E42,контингент!E32,контингент!E22)</f>
        <v>0</v>
      </c>
      <c r="F23" s="67">
        <f>SUM(контингент!F72,контингент!F62,контингент!F52,контингент!F42,контингент!F32,контингент!F22)</f>
        <v>0</v>
      </c>
      <c r="G23" s="67">
        <f>SUM(контингент!G72,контингент!G62,контингент!G52,контингент!G42,контингент!G32,контингент!G22)</f>
        <v>0</v>
      </c>
      <c r="H23" s="67">
        <f>SUM(контингент!H72,контингент!H62,контингент!H52,контингент!H42,контингент!H32,контингент!H22)</f>
        <v>0</v>
      </c>
      <c r="I23" s="67">
        <f>SUM(контингент!I72,контингент!I62,контингент!I52,контингент!I42,контингент!I32,контингент!I22)</f>
        <v>0</v>
      </c>
      <c r="J23" s="67">
        <f>SUM(контингент!J72,контингент!J62,контингент!J52,контингент!J42,контингент!J32,контингент!J22)</f>
        <v>0</v>
      </c>
      <c r="K23" s="67">
        <f>SUM(контингент!K72,контингент!K62,контингент!K52,контингент!K42,контингент!K32,контингент!K22)</f>
        <v>0</v>
      </c>
      <c r="L23" s="67">
        <f>SUM(контингент!L72,контингент!L62,контингент!L52,контингент!L42,контингент!L32,контингент!L22)</f>
        <v>0</v>
      </c>
      <c r="M23" s="67">
        <f>SUM(контингент!M72,контингент!M62,контингент!M52,контингент!M42,контингент!M32,контингент!M22)</f>
        <v>0</v>
      </c>
      <c r="N23" s="67">
        <f>SUM(контингент!N72,контингент!N62,контингент!N52,контингент!N42,контингент!N32,контингент!N22)</f>
        <v>0</v>
      </c>
      <c r="O23" s="67">
        <f>SUM(контингент!O72,контингент!O62,контингент!O52,контингент!O42,контингент!O32,контингент!O22)</f>
        <v>0</v>
      </c>
      <c r="P23" s="67">
        <f>SUM(контингент!P72,контингент!P62,контингент!P52,контингент!P42,контингент!P32,контингент!P22)</f>
        <v>0</v>
      </c>
      <c r="Q23" s="68">
        <f>SUM(контингент!Q72,контингент!Q62,контингент!Q52,контингент!Q42,контингент!Q32,контингент!Q22)</f>
        <v>0</v>
      </c>
    </row>
    <row r="24" spans="1:17" ht="15.75" thickBot="1" x14ac:dyDescent="0.3">
      <c r="A24" s="49" t="s">
        <v>34</v>
      </c>
      <c r="B24" s="50">
        <v>6</v>
      </c>
      <c r="C24" s="56">
        <f>SUM(контингент!C73,контингент!C63,контингент!C53,контингент!C43,контингент!C33,контингент!C23)</f>
        <v>0</v>
      </c>
      <c r="D24" s="57">
        <f>SUM(контингент!D73,контингент!D63,контингент!D53,контингент!D43,контингент!D33,контингент!D23)</f>
        <v>0</v>
      </c>
      <c r="E24" s="57">
        <f>SUM(контингент!E73,контингент!E63,контингент!E53,контингент!E43,контингент!E33,контингент!E23)</f>
        <v>0</v>
      </c>
      <c r="F24" s="57">
        <f>SUM(контингент!F73,контингент!F63,контингент!F53,контингент!F43,контингент!F33,контингент!F23)</f>
        <v>0</v>
      </c>
      <c r="G24" s="57">
        <f>SUM(контингент!G73,контингент!G63,контингент!G53,контингент!G43,контингент!G33,контингент!G23)</f>
        <v>0</v>
      </c>
      <c r="H24" s="57">
        <f>SUM(контингент!H73,контингент!H63,контингент!H53,контингент!H43,контингент!H33,контингент!H23)</f>
        <v>0</v>
      </c>
      <c r="I24" s="57">
        <f>SUM(контингент!I73,контингент!I63,контингент!I53,контингент!I43,контингент!I33,контингент!I23)</f>
        <v>0</v>
      </c>
      <c r="J24" s="57">
        <f>SUM(контингент!J73,контингент!J63,контингент!J53,контингент!J43,контингент!J33,контингент!J23)</f>
        <v>0</v>
      </c>
      <c r="K24" s="57">
        <f>SUM(контингент!K73,контингент!K63,контингент!K53,контингент!K43,контингент!K33,контингент!K23)</f>
        <v>0</v>
      </c>
      <c r="L24" s="57">
        <f>SUM(контингент!L73,контингент!L63,контингент!L53,контингент!L43,контингент!L33,контингент!L23)</f>
        <v>0</v>
      </c>
      <c r="M24" s="57">
        <f>SUM(контингент!M73,контингент!M63,контингент!M53,контингент!M43,контингент!M33,контингент!M23)</f>
        <v>0</v>
      </c>
      <c r="N24" s="57">
        <f>SUM(контингент!N73,контингент!N63,контингент!N53,контингент!N43,контингент!N33,контингент!N23)</f>
        <v>0</v>
      </c>
      <c r="O24" s="57">
        <f>SUM(контингент!O73,контингент!O63,контингент!O53,контингент!O43,контингент!O33,контингент!O23)</f>
        <v>0</v>
      </c>
      <c r="P24" s="57">
        <f>SUM(контингент!P73,контингент!P63,контингент!P53,контингент!P43,контингент!P33,контингент!P23)</f>
        <v>0</v>
      </c>
      <c r="Q24" s="58">
        <f>SUM(контингент!Q73,контингент!Q63,контингент!Q53,контингент!Q43,контингент!Q33,контингент!Q23)</f>
        <v>0</v>
      </c>
    </row>
    <row r="25" spans="1:17" x14ac:dyDescent="0.25">
      <c r="A25" s="59" t="s">
        <v>32</v>
      </c>
      <c r="B25" s="60">
        <v>7</v>
      </c>
      <c r="C25" s="70">
        <f t="shared" ref="C25:F26" si="6">SUM(C19,C21,C23)</f>
        <v>41</v>
      </c>
      <c r="D25" s="71">
        <f t="shared" ref="D25" si="7">SUM(D19,D21,D23)</f>
        <v>3</v>
      </c>
      <c r="E25" s="71">
        <f t="shared" si="6"/>
        <v>0</v>
      </c>
      <c r="F25" s="71">
        <f t="shared" si="6"/>
        <v>18</v>
      </c>
      <c r="G25" s="71">
        <f t="shared" ref="G25:Q25" si="8">SUM(G19,G21,G23)</f>
        <v>5</v>
      </c>
      <c r="H25" s="71">
        <f t="shared" si="8"/>
        <v>1</v>
      </c>
      <c r="I25" s="71">
        <f t="shared" si="8"/>
        <v>0</v>
      </c>
      <c r="J25" s="71">
        <f t="shared" si="8"/>
        <v>0</v>
      </c>
      <c r="K25" s="71">
        <f t="shared" si="8"/>
        <v>0</v>
      </c>
      <c r="L25" s="71">
        <f>SUM(L19,L21,L23)</f>
        <v>23</v>
      </c>
      <c r="M25" s="71">
        <f t="shared" si="8"/>
        <v>4</v>
      </c>
      <c r="N25" s="71">
        <f t="shared" si="8"/>
        <v>0</v>
      </c>
      <c r="O25" s="71">
        <f t="shared" si="8"/>
        <v>3</v>
      </c>
      <c r="P25" s="71">
        <f t="shared" ref="P25" si="9">SUM(P19,P21,P23)</f>
        <v>0</v>
      </c>
      <c r="Q25" s="72">
        <f t="shared" si="8"/>
        <v>0</v>
      </c>
    </row>
    <row r="26" spans="1:17" ht="15.75" thickBot="1" x14ac:dyDescent="0.3">
      <c r="A26" s="61" t="s">
        <v>33</v>
      </c>
      <c r="B26" s="62">
        <v>8</v>
      </c>
      <c r="C26" s="63">
        <f t="shared" si="6"/>
        <v>41</v>
      </c>
      <c r="D26" s="64">
        <f t="shared" ref="D26" si="10">SUM(D20,D22,D24)</f>
        <v>3</v>
      </c>
      <c r="E26" s="64">
        <f t="shared" si="6"/>
        <v>0</v>
      </c>
      <c r="F26" s="64">
        <f t="shared" si="6"/>
        <v>18</v>
      </c>
      <c r="G26" s="64">
        <f t="shared" ref="G26:Q26" si="11">SUM(G20,G22,G24)</f>
        <v>5</v>
      </c>
      <c r="H26" s="64">
        <f t="shared" si="11"/>
        <v>1</v>
      </c>
      <c r="I26" s="64">
        <f t="shared" si="11"/>
        <v>0</v>
      </c>
      <c r="J26" s="64">
        <f t="shared" si="11"/>
        <v>0</v>
      </c>
      <c r="K26" s="64">
        <f t="shared" si="11"/>
        <v>0</v>
      </c>
      <c r="L26" s="64">
        <f>SUM(L20,L22,L24)</f>
        <v>23</v>
      </c>
      <c r="M26" s="64">
        <f t="shared" si="11"/>
        <v>4</v>
      </c>
      <c r="N26" s="64">
        <f t="shared" si="11"/>
        <v>0</v>
      </c>
      <c r="O26" s="64">
        <f t="shared" si="11"/>
        <v>3</v>
      </c>
      <c r="P26" s="64">
        <f t="shared" ref="P26" si="12">SUM(P20,P22,P24)</f>
        <v>0</v>
      </c>
      <c r="Q26" s="65">
        <f t="shared" si="11"/>
        <v>0</v>
      </c>
    </row>
    <row r="27" spans="1:17" ht="16.5" thickBot="1" x14ac:dyDescent="0.3">
      <c r="A27" s="454" t="s">
        <v>86</v>
      </c>
      <c r="B27" s="455"/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7"/>
    </row>
    <row r="28" spans="1:17" x14ac:dyDescent="0.25">
      <c r="A28" s="43" t="s">
        <v>29</v>
      </c>
      <c r="B28" s="44">
        <v>1</v>
      </c>
      <c r="C28" s="53">
        <f>SUM(контингент!C78,контингент!C88,контингент!C98,контингент!C108,контингент!C118,контингент!C128,контингент!C138,контингент!C148,контингент!C158,контингент!C168)</f>
        <v>0</v>
      </c>
      <c r="D28" s="54">
        <f>SUM(контингент!D78,контингент!D88,контингент!D98,контингент!D108,контингент!D118,контингент!D128,контингент!D138,контингент!D148,контингент!D158,контингент!D168)</f>
        <v>0</v>
      </c>
      <c r="E28" s="54">
        <f>SUM(контингент!E78,контингент!E88,контингент!E98,контингент!E108,контингент!E118,контингент!E128,контингент!E138,контингент!E148,контингент!E158,контингент!E168)</f>
        <v>0</v>
      </c>
      <c r="F28" s="54">
        <f>SUM(контингент!F78,контингент!F88,контингент!F98,контингент!F108,контингент!F118,контингент!F128,контингент!F138,контингент!F148,контингент!F158,контингент!F168)</f>
        <v>0</v>
      </c>
      <c r="G28" s="54">
        <f>SUM(контингент!G78,контингент!G88,контингент!G98,контингент!G108,контингент!G118,контингент!G128,контингент!G138,контингент!G148,контингент!G158,контингент!G168)</f>
        <v>0</v>
      </c>
      <c r="H28" s="54">
        <f>SUM(контингент!H78,контингент!H88,контингент!H98,контингент!H108,контингент!H118,контингент!H128,контингент!H138,контингент!H148,контингент!H158,контингент!H168)</f>
        <v>0</v>
      </c>
      <c r="I28" s="54">
        <f>SUM(контингент!I78,контингент!I88,контингент!I98,контингент!I108,контингент!I118,контингент!I128,контингент!I138,контингент!I148,контингент!I158,контингент!I168)</f>
        <v>0</v>
      </c>
      <c r="J28" s="54">
        <f>SUM(контингент!J78,контингент!J88,контингент!J98,контингент!J108,контингент!J118,контингент!J128,контингент!J138,контингент!J148,контингент!J158,контингент!J168)</f>
        <v>0</v>
      </c>
      <c r="K28" s="54">
        <f>SUM(контингент!K78,контингент!K88,контингент!K98,контингент!K108,контингент!K118,контингент!K128,контингент!K138,контингент!K148,контингент!K158,контингент!K168)</f>
        <v>0</v>
      </c>
      <c r="L28" s="54">
        <f>SUM(контингент!L78,контингент!L88,контингент!L98,контингент!L108,контингент!L118,контингент!L128,контингент!L138,контингент!L148,контингент!L158,контингент!L168)</f>
        <v>0</v>
      </c>
      <c r="M28" s="54">
        <f>SUM(контингент!M78,контингент!M88,контингент!M98,контингент!M108,контингент!M118,контингент!M128,контингент!M138,контингент!M148,контингент!M158,контингент!M168)</f>
        <v>0</v>
      </c>
      <c r="N28" s="54">
        <f>SUM(контингент!N78,контингент!N88,контингент!N98,контингент!N108,контингент!N118,контингент!N128,контингент!N138,контингент!N148,контингент!N158,контингент!N168)</f>
        <v>0</v>
      </c>
      <c r="O28" s="54">
        <f>SUM(контингент!O78,контингент!O88,контингент!O98,контингент!O108,контингент!O118,контингент!O128,контингент!O138,контингент!O148,контингент!O158,контингент!O168)</f>
        <v>0</v>
      </c>
      <c r="P28" s="54">
        <f>SUM(контингент!P78,контингент!P88,контингент!P98,контингент!P108,контингент!P118,контингент!P128,контингент!P138,контингент!P148,контингент!P158,контингент!P168)</f>
        <v>0</v>
      </c>
      <c r="Q28" s="55">
        <f>SUM(контингент!Q78,контингент!Q88,контингент!Q98,контингент!Q108,контингент!Q118,контингент!Q128,контингент!Q138,контингент!Q148,контингент!Q158,контингент!Q168)</f>
        <v>0</v>
      </c>
    </row>
    <row r="29" spans="1:17" x14ac:dyDescent="0.25">
      <c r="A29" s="45" t="s">
        <v>34</v>
      </c>
      <c r="B29" s="46">
        <v>2</v>
      </c>
      <c r="C29" s="66">
        <f>SUM(контингент!C79,контингент!C89,контингент!C99,контингент!C109,контингент!C119,контингент!C129,контингент!C139,контингент!C149,контингент!C159,контингент!C169)</f>
        <v>0</v>
      </c>
      <c r="D29" s="67">
        <f>SUM(контингент!D79,контингент!D89,контингент!D99,контингент!D109,контингент!D119,контингент!D129,контингент!D139,контингент!D149,контингент!D159,контингент!D169)</f>
        <v>0</v>
      </c>
      <c r="E29" s="67">
        <f>SUM(контингент!E79,контингент!E89,контингент!E99,контингент!E109,контингент!E119,контингент!E129,контингент!E139,контингент!E149,контингент!E159,контингент!E169)</f>
        <v>0</v>
      </c>
      <c r="F29" s="67">
        <f>SUM(контингент!F79,контингент!F89,контингент!F99,контингент!F109,контингент!F119,контингент!F129,контингент!F139,контингент!F149,контингент!F159,контингент!F169)</f>
        <v>0</v>
      </c>
      <c r="G29" s="67">
        <f>SUM(контингент!G79,контингент!G89,контингент!G99,контингент!G109,контингент!G119,контингент!G129,контингент!G139,контингент!G149,контингент!G159,контингент!G169)</f>
        <v>0</v>
      </c>
      <c r="H29" s="67">
        <f>SUM(контингент!H79,контингент!H89,контингент!H99,контингент!H109,контингент!H119,контингент!H129,контингент!H139,контингент!H149,контингент!H159,контингент!H169)</f>
        <v>0</v>
      </c>
      <c r="I29" s="67">
        <f>SUM(контингент!I79,контингент!I89,контингент!I99,контингент!I109,контингент!I119,контингент!I129,контингент!I139,контингент!I149,контингент!I159,контингент!I169)</f>
        <v>0</v>
      </c>
      <c r="J29" s="67">
        <f>SUM(контингент!J79,контингент!J89,контингент!J99,контингент!J109,контингент!J119,контингент!J129,контингент!J139,контингент!J149,контингент!J159,контингент!J169)</f>
        <v>0</v>
      </c>
      <c r="K29" s="67">
        <f>SUM(контингент!K79,контингент!K89,контингент!K99,контингент!K109,контингент!K119,контингент!K129,контингент!K139,контингент!K149,контингент!K159,контингент!K169)</f>
        <v>0</v>
      </c>
      <c r="L29" s="67">
        <f>SUM(контингент!L79,контингент!L89,контингент!L99,контингент!L109,контингент!L119,контингент!L129,контингент!L139,контингент!L149,контингент!L159,контингент!L169)</f>
        <v>0</v>
      </c>
      <c r="M29" s="67">
        <f>SUM(контингент!M79,контингент!M89,контингент!M99,контингент!M109,контингент!M119,контингент!M129,контингент!M139,контингент!M149,контингент!M159,контингент!M169)</f>
        <v>0</v>
      </c>
      <c r="N29" s="67">
        <f>SUM(контингент!N79,контингент!N89,контингент!N99,контингент!N109,контингент!N119,контингент!N129,контингент!N139,контингент!N149,контингент!N159,контингент!N169)</f>
        <v>0</v>
      </c>
      <c r="O29" s="67">
        <f>SUM(контингент!O79,контингент!O89,контингент!O99,контингент!O109,контингент!O119,контингент!O129,контингент!O139,контингент!O149,контингент!O159,контингент!O169)</f>
        <v>0</v>
      </c>
      <c r="P29" s="67">
        <f>SUM(контингент!P79,контингент!P89,контингент!P99,контингент!P109,контингент!P119,контингент!P129,контингент!P139,контингент!P149,контингент!P159,контингент!P169)</f>
        <v>0</v>
      </c>
      <c r="Q29" s="68">
        <f>SUM(контингент!Q79,контингент!Q89,контингент!Q99,контингент!Q109,контингент!Q119,контингент!Q129,контингент!Q139,контингент!Q149,контингент!Q159,контингент!Q169)</f>
        <v>0</v>
      </c>
    </row>
    <row r="30" spans="1:17" x14ac:dyDescent="0.25">
      <c r="A30" s="47" t="s">
        <v>30</v>
      </c>
      <c r="B30" s="48">
        <v>3</v>
      </c>
      <c r="C30" s="66">
        <f>SUM(контингент!C80,контингент!C90,контингент!C100,контингент!C110,контингент!C120,контингент!C130,контингент!C140,контингент!C150,контингент!C160,контингент!C170)</f>
        <v>0</v>
      </c>
      <c r="D30" s="67">
        <f>SUM(контингент!D80,контингент!D90,контингент!D100,контингент!D110,контингент!D120,контингент!D130,контингент!D140,контингент!D150,контингент!D160,контингент!D170)</f>
        <v>0</v>
      </c>
      <c r="E30" s="67">
        <f>SUM(контингент!E80,контингент!E90,контингент!E100,контингент!E110,контингент!E120,контингент!E130,контингент!E140,контингент!E150,контингент!E160,контингент!E170)</f>
        <v>0</v>
      </c>
      <c r="F30" s="67">
        <f>SUM(контингент!F80,контингент!F90,контингент!F100,контингент!F110,контингент!F120,контингент!F130,контингент!F140,контингент!F150,контингент!F160,контингент!F170)</f>
        <v>0</v>
      </c>
      <c r="G30" s="67">
        <f>SUM(контингент!G80,контингент!G90,контингент!G100,контингент!G110,контингент!G120,контингент!G130,контингент!G140,контингент!G150,контингент!G160,контингент!G170)</f>
        <v>0</v>
      </c>
      <c r="H30" s="67">
        <f>SUM(контингент!H80,контингент!H90,контингент!H100,контингент!H110,контингент!H120,контингент!H130,контингент!H140,контингент!H150,контингент!H160,контингент!H170)</f>
        <v>0</v>
      </c>
      <c r="I30" s="67">
        <f>SUM(контингент!I80,контингент!I90,контингент!I100,контингент!I110,контингент!I120,контингент!I130,контингент!I140,контингент!I150,контингент!I160,контингент!I170)</f>
        <v>0</v>
      </c>
      <c r="J30" s="67">
        <f>SUM(контингент!J80,контингент!J90,контингент!J100,контингент!J110,контингент!J120,контингент!J130,контингент!J140,контингент!J150,контингент!J160,контингент!J170)</f>
        <v>0</v>
      </c>
      <c r="K30" s="67">
        <f>SUM(контингент!K80,контингент!K90,контингент!K100,контингент!K110,контингент!K120,контингент!K130,контингент!K140,контингент!K150,контингент!K160,контингент!K170)</f>
        <v>0</v>
      </c>
      <c r="L30" s="67">
        <f>SUM(контингент!L80,контингент!L90,контингент!L100,контингент!L110,контингент!L120,контингент!L130,контингент!L140,контингент!L150,контингент!L160,контингент!L170)</f>
        <v>0</v>
      </c>
      <c r="M30" s="67">
        <f>SUM(контингент!M80,контингент!M90,контингент!M100,контингент!M110,контингент!M120,контингент!M130,контингент!M140,контингент!M150,контингент!M160,контингент!M170)</f>
        <v>0</v>
      </c>
      <c r="N30" s="67">
        <f>SUM(контингент!N80,контингент!N90,контингент!N100,контингент!N110,контингент!N120,контингент!N130,контингент!N140,контингент!N150,контингент!N160,контингент!N170)</f>
        <v>0</v>
      </c>
      <c r="O30" s="67">
        <f>SUM(контингент!O80,контингент!O90,контингент!O100,контингент!O110,контингент!O120,контингент!O130,контингент!O140,контингент!O150,контингент!O160,контингент!O170)</f>
        <v>0</v>
      </c>
      <c r="P30" s="67">
        <f>SUM(контингент!P80,контингент!P90,контингент!P100,контингент!P110,контингент!P120,контингент!P130,контингент!P140,контингент!P150,контингент!P160,контингент!P170)</f>
        <v>0</v>
      </c>
      <c r="Q30" s="68">
        <f>SUM(контингент!Q80,контингент!Q90,контингент!Q100,контингент!Q110,контингент!Q120,контингент!Q130,контингент!Q140,контингент!Q150,контингент!Q160,контингент!Q170)</f>
        <v>0</v>
      </c>
    </row>
    <row r="31" spans="1:17" x14ac:dyDescent="0.25">
      <c r="A31" s="45" t="s">
        <v>34</v>
      </c>
      <c r="B31" s="46">
        <v>4</v>
      </c>
      <c r="C31" s="66">
        <f>SUM(контингент!C81,контингент!C91,контингент!C101,контингент!C111,контингент!C121,контингент!C131,контингент!C141,контингент!C151,контингент!C161,контингент!C171)</f>
        <v>0</v>
      </c>
      <c r="D31" s="67">
        <f>SUM(контингент!D81,контингент!D91,контингент!D101,контингент!D111,контингент!D121,контингент!D131,контингент!D141,контингент!D151,контингент!D161,контингент!D171)</f>
        <v>0</v>
      </c>
      <c r="E31" s="67">
        <f>SUM(контингент!E81,контингент!E91,контингент!E101,контингент!E111,контингент!E121,контингент!E131,контингент!E141,контингент!E151,контингент!E161,контингент!E171)</f>
        <v>0</v>
      </c>
      <c r="F31" s="67">
        <f>SUM(контингент!F81,контингент!F91,контингент!F101,контингент!F111,контингент!F121,контингент!F131,контингент!F141,контингент!F151,контингент!F161,контингент!F171)</f>
        <v>0</v>
      </c>
      <c r="G31" s="67">
        <f>SUM(контингент!G81,контингент!G91,контингент!G101,контингент!G111,контингент!G121,контингент!G131,контингент!G141,контингент!G151,контингент!G161,контингент!G171)</f>
        <v>0</v>
      </c>
      <c r="H31" s="67">
        <f>SUM(контингент!H81,контингент!H91,контингент!H101,контингент!H111,контингент!H121,контингент!H131,контингент!H141,контингент!H151,контингент!H161,контингент!H171)</f>
        <v>0</v>
      </c>
      <c r="I31" s="67">
        <f>SUM(контингент!I81,контингент!I91,контингент!I101,контингент!I111,контингент!I121,контингент!I131,контингент!I141,контингент!I151,контингент!I161,контингент!I171)</f>
        <v>0</v>
      </c>
      <c r="J31" s="67">
        <f>SUM(контингент!J81,контингент!J91,контингент!J101,контингент!J111,контингент!J121,контингент!J131,контингент!J141,контингент!J151,контингент!J161,контингент!J171)</f>
        <v>0</v>
      </c>
      <c r="K31" s="67">
        <f>SUM(контингент!K81,контингент!K91,контингент!K101,контингент!K111,контингент!K121,контингент!K131,контингент!K141,контингент!K151,контингент!K161,контингент!K171)</f>
        <v>0</v>
      </c>
      <c r="L31" s="67">
        <f>SUM(контингент!L81,контингент!L91,контингент!L101,контингент!L111,контингент!L121,контингент!L131,контингент!L141,контингент!L151,контингент!L161,контингент!L171)</f>
        <v>0</v>
      </c>
      <c r="M31" s="67">
        <f>SUM(контингент!M81,контингент!M91,контингент!M101,контингент!M111,контингент!M121,контингент!M131,контингент!M141,контингент!M151,контингент!M161,контингент!M171)</f>
        <v>0</v>
      </c>
      <c r="N31" s="67">
        <f>SUM(контингент!N81,контингент!N91,контингент!N101,контингент!N111,контингент!N121,контингент!N131,контингент!N141,контингент!N151,контингент!N161,контингент!N171)</f>
        <v>0</v>
      </c>
      <c r="O31" s="67">
        <f>SUM(контингент!O81,контингент!O91,контингент!O101,контингент!O111,контингент!O121,контингент!O131,контингент!O141,контингент!O151,контингент!O161,контингент!O171)</f>
        <v>0</v>
      </c>
      <c r="P31" s="67">
        <f>SUM(контингент!P81,контингент!P91,контингент!P101,контингент!P111,контингент!P121,контингент!P131,контингент!P141,контингент!P151,контингент!P161,контингент!P171)</f>
        <v>0</v>
      </c>
      <c r="Q31" s="68">
        <f>SUM(контингент!Q81,контингент!Q91,контингент!Q101,контингент!Q111,контингент!Q121,контингент!Q131,контингент!Q141,контингент!Q151,контингент!Q161,контингент!Q171)</f>
        <v>0</v>
      </c>
    </row>
    <row r="32" spans="1:17" x14ac:dyDescent="0.25">
      <c r="A32" s="47" t="s">
        <v>31</v>
      </c>
      <c r="B32" s="48">
        <v>5</v>
      </c>
      <c r="C32" s="66">
        <f>SUM(контингент!C82,контингент!C92,контингент!C102,контингент!C112,контингент!C122,контингент!C132,контингент!C142,контингент!C152,контингент!C162,контингент!C172)</f>
        <v>0</v>
      </c>
      <c r="D32" s="67">
        <f>SUM(контингент!D82,контингент!D92,контингент!D102,контингент!D112,контингент!D122,контингент!D132,контингент!D142,контингент!D152,контингент!D162,контингент!D172)</f>
        <v>0</v>
      </c>
      <c r="E32" s="67">
        <f>SUM(контингент!E82,контингент!E92,контингент!E102,контингент!E112,контингент!E122,контингент!E132,контингент!E142,контингент!E152,контингент!E162,контингент!E172)</f>
        <v>0</v>
      </c>
      <c r="F32" s="67">
        <f>SUM(контингент!F82,контингент!F92,контингент!F102,контингент!F112,контингент!F122,контингент!F132,контингент!F142,контингент!F152,контингент!F162,контингент!F172)</f>
        <v>0</v>
      </c>
      <c r="G32" s="67">
        <f>SUM(контингент!G82,контингент!G92,контингент!G102,контингент!G112,контингент!G122,контингент!G132,контингент!G142,контингент!G152,контингент!G162,контингент!G172)</f>
        <v>0</v>
      </c>
      <c r="H32" s="67">
        <f>SUM(контингент!H82,контингент!H92,контингент!H102,контингент!H112,контингент!H122,контингент!H132,контингент!H142,контингент!H152,контингент!H162,контингент!H172)</f>
        <v>0</v>
      </c>
      <c r="I32" s="67">
        <f>SUM(контингент!I82,контингент!I92,контингент!I102,контингент!I112,контингент!I122,контингент!I132,контингент!I142,контингент!I152,контингент!I162,контингент!I172)</f>
        <v>0</v>
      </c>
      <c r="J32" s="67">
        <f>SUM(контингент!J82,контингент!J92,контингент!J102,контингент!J112,контингент!J122,контингент!J132,контингент!J142,контингент!J152,контингент!J162,контингент!J172)</f>
        <v>0</v>
      </c>
      <c r="K32" s="67">
        <f>SUM(контингент!K82,контингент!K92,контингент!K102,контингент!K112,контингент!K122,контингент!K132,контингент!K142,контингент!K152,контингент!K162,контингент!K172)</f>
        <v>0</v>
      </c>
      <c r="L32" s="67">
        <f>SUM(контингент!L82,контингент!L92,контингент!L102,контингент!L112,контингент!L122,контингент!L132,контингент!L142,контингент!L152,контингент!L162,контингент!L172)</f>
        <v>0</v>
      </c>
      <c r="M32" s="67">
        <f>SUM(контингент!M82,контингент!M92,контингент!M102,контингент!M112,контингент!M122,контингент!M132,контингент!M142,контингент!M152,контингент!M162,контингент!M172)</f>
        <v>0</v>
      </c>
      <c r="N32" s="67">
        <f>SUM(контингент!N82,контингент!N92,контингент!N102,контингент!N112,контингент!N122,контингент!N132,контингент!N142,контингент!N152,контингент!N162,контингент!N172)</f>
        <v>0</v>
      </c>
      <c r="O32" s="67">
        <f>SUM(контингент!O82,контингент!O92,контингент!O102,контингент!O112,контингент!O122,контингент!O132,контингент!O142,контингент!O152,контингент!O162,контингент!O172)</f>
        <v>0</v>
      </c>
      <c r="P32" s="67">
        <f>SUM(контингент!P82,контингент!P92,контингент!P102,контингент!P112,контингент!P122,контингент!P132,контингент!P142,контингент!P152,контингент!P162,контингент!P172)</f>
        <v>0</v>
      </c>
      <c r="Q32" s="68">
        <f>SUM(контингент!Q82,контингент!Q92,контингент!Q102,контингент!Q112,контингент!Q122,контингент!Q132,контингент!Q142,контингент!Q152,контингент!Q162,контингент!Q172)</f>
        <v>0</v>
      </c>
    </row>
    <row r="33" spans="1:17" ht="15.75" thickBot="1" x14ac:dyDescent="0.3">
      <c r="A33" s="49" t="s">
        <v>34</v>
      </c>
      <c r="B33" s="50">
        <v>6</v>
      </c>
      <c r="C33" s="56">
        <f>SUM(контингент!C83,контингент!C93,контингент!C103,контингент!C113,контингент!C123,контингент!C133,контингент!C143,контингент!C153,контингент!C163,контингент!C173)</f>
        <v>0</v>
      </c>
      <c r="D33" s="57">
        <f>SUM(контингент!D83,контингент!D93,контингент!D103,контингент!D113,контингент!D123,контингент!D133,контингент!D143,контингент!D153,контингент!D163,контингент!D173)</f>
        <v>0</v>
      </c>
      <c r="E33" s="57">
        <f>SUM(контингент!E83,контингент!E93,контингент!E103,контингент!E113,контингент!E123,контингент!E133,контингент!E143,контингент!E153,контингент!E163,контингент!E173)</f>
        <v>0</v>
      </c>
      <c r="F33" s="57">
        <f>SUM(контингент!F83,контингент!F93,контингент!F103,контингент!F113,контингент!F123,контингент!F133,контингент!F143,контингент!F153,контингент!F163,контингент!F173)</f>
        <v>0</v>
      </c>
      <c r="G33" s="57">
        <f>SUM(контингент!G83,контингент!G93,контингент!G103,контингент!G113,контингент!G123,контингент!G133,контингент!G143,контингент!G153,контингент!G163,контингент!G173)</f>
        <v>0</v>
      </c>
      <c r="H33" s="57">
        <f>SUM(контингент!H83,контингент!H93,контингент!H103,контингент!H113,контингент!H123,контингент!H133,контингент!H143,контингент!H153,контингент!H163,контингент!H173)</f>
        <v>0</v>
      </c>
      <c r="I33" s="57">
        <f>SUM(контингент!I83,контингент!I93,контингент!I103,контингент!I113,контингент!I123,контингент!I133,контингент!I143,контингент!I153,контингент!I163,контингент!I173)</f>
        <v>0</v>
      </c>
      <c r="J33" s="57">
        <f>SUM(контингент!J83,контингент!J93,контингент!J103,контингент!J113,контингент!J123,контингент!J133,контингент!J143,контингент!J153,контингент!J163,контингент!J173)</f>
        <v>0</v>
      </c>
      <c r="K33" s="57">
        <f>SUM(контингент!K83,контингент!K93,контингент!K103,контингент!K113,контингент!K123,контингент!K133,контингент!K143,контингент!K153,контингент!K163,контингент!K173)</f>
        <v>0</v>
      </c>
      <c r="L33" s="57">
        <f>SUM(контингент!L83,контингент!L93,контингент!L103,контингент!L113,контингент!L123,контингент!L133,контингент!L143,контингент!L153,контингент!L163,контингент!L173)</f>
        <v>0</v>
      </c>
      <c r="M33" s="57">
        <f>SUM(контингент!M83,контингент!M93,контингент!M103,контингент!M113,контингент!M123,контингент!M133,контингент!M143,контингент!M153,контингент!M163,контингент!M173)</f>
        <v>0</v>
      </c>
      <c r="N33" s="57">
        <f>SUM(контингент!N83,контингент!N93,контингент!N103,контингент!N113,контингент!N123,контингент!N133,контингент!N143,контингент!N153,контингент!N163,контингент!N173)</f>
        <v>0</v>
      </c>
      <c r="O33" s="57">
        <f>SUM(контингент!O83,контингент!O93,контингент!O103,контингент!O113,контингент!O123,контингент!O133,контингент!O143,контингент!O153,контингент!O163,контингент!O173)</f>
        <v>0</v>
      </c>
      <c r="P33" s="57">
        <f>SUM(контингент!P83,контингент!P93,контингент!P103,контингент!P113,контингент!P123,контингент!P133,контингент!P143,контингент!P153,контингент!P163,контингент!P173)</f>
        <v>0</v>
      </c>
      <c r="Q33" s="58">
        <f>SUM(контингент!Q83,контингент!Q93,контингент!Q103,контингент!Q113,контингент!Q123,контингент!Q133,контингент!Q143,контингент!Q153,контингент!Q163,контингент!Q173)</f>
        <v>0</v>
      </c>
    </row>
    <row r="34" spans="1:17" x14ac:dyDescent="0.25">
      <c r="A34" s="59" t="s">
        <v>32</v>
      </c>
      <c r="B34" s="60">
        <v>7</v>
      </c>
      <c r="C34" s="70">
        <f t="shared" ref="C34:E35" si="13">SUM(C28,C30,C32)</f>
        <v>0</v>
      </c>
      <c r="D34" s="71">
        <f t="shared" si="13"/>
        <v>0</v>
      </c>
      <c r="E34" s="71">
        <f t="shared" si="13"/>
        <v>0</v>
      </c>
      <c r="F34" s="71">
        <f t="shared" ref="F34" si="14">SUM(F28,F30,F32)</f>
        <v>0</v>
      </c>
      <c r="G34" s="71">
        <f t="shared" ref="G34:Q34" si="15">SUM(G28,G30,G32)</f>
        <v>0</v>
      </c>
      <c r="H34" s="71">
        <f t="shared" si="15"/>
        <v>0</v>
      </c>
      <c r="I34" s="71">
        <f t="shared" si="15"/>
        <v>0</v>
      </c>
      <c r="J34" s="71">
        <f t="shared" si="15"/>
        <v>0</v>
      </c>
      <c r="K34" s="71">
        <f t="shared" si="15"/>
        <v>0</v>
      </c>
      <c r="L34" s="71">
        <f t="shared" ref="L34" si="16">SUM(L28,L30,L32)</f>
        <v>0</v>
      </c>
      <c r="M34" s="71">
        <f t="shared" si="15"/>
        <v>0</v>
      </c>
      <c r="N34" s="71">
        <f t="shared" si="15"/>
        <v>0</v>
      </c>
      <c r="O34" s="71">
        <f t="shared" si="15"/>
        <v>0</v>
      </c>
      <c r="P34" s="71">
        <f t="shared" ref="P34" si="17">SUM(P28,P30,P32)</f>
        <v>0</v>
      </c>
      <c r="Q34" s="72">
        <f t="shared" si="15"/>
        <v>0</v>
      </c>
    </row>
    <row r="35" spans="1:17" ht="15.75" thickBot="1" x14ac:dyDescent="0.3">
      <c r="A35" s="61" t="s">
        <v>33</v>
      </c>
      <c r="B35" s="62">
        <v>8</v>
      </c>
      <c r="C35" s="63">
        <f t="shared" si="13"/>
        <v>0</v>
      </c>
      <c r="D35" s="64">
        <f t="shared" si="13"/>
        <v>0</v>
      </c>
      <c r="E35" s="64">
        <f t="shared" si="13"/>
        <v>0</v>
      </c>
      <c r="F35" s="64">
        <f t="shared" ref="F35" si="18">SUM(F29,F31,F33)</f>
        <v>0</v>
      </c>
      <c r="G35" s="64">
        <f t="shared" ref="G35:Q35" si="19">SUM(G29,G31,G33)</f>
        <v>0</v>
      </c>
      <c r="H35" s="64">
        <f t="shared" si="19"/>
        <v>0</v>
      </c>
      <c r="I35" s="64">
        <f t="shared" si="19"/>
        <v>0</v>
      </c>
      <c r="J35" s="64">
        <f t="shared" si="19"/>
        <v>0</v>
      </c>
      <c r="K35" s="64">
        <f t="shared" si="19"/>
        <v>0</v>
      </c>
      <c r="L35" s="64">
        <f t="shared" ref="L35" si="20">SUM(L29,L31,L33)</f>
        <v>0</v>
      </c>
      <c r="M35" s="64">
        <f t="shared" si="19"/>
        <v>0</v>
      </c>
      <c r="N35" s="64">
        <f t="shared" si="19"/>
        <v>0</v>
      </c>
      <c r="O35" s="64">
        <f t="shared" si="19"/>
        <v>0</v>
      </c>
      <c r="P35" s="64">
        <f t="shared" ref="P35" si="21">SUM(P29,P31,P33)</f>
        <v>0</v>
      </c>
      <c r="Q35" s="65">
        <f t="shared" si="19"/>
        <v>0</v>
      </c>
    </row>
    <row r="36" spans="1:17" ht="16.5" thickBot="1" x14ac:dyDescent="0.3">
      <c r="A36" s="454" t="s">
        <v>87</v>
      </c>
      <c r="B36" s="455"/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7"/>
    </row>
    <row r="37" spans="1:17" x14ac:dyDescent="0.25">
      <c r="A37" s="43" t="s">
        <v>29</v>
      </c>
      <c r="B37" s="44">
        <v>1</v>
      </c>
      <c r="C37" s="53">
        <f>SUM(контингент!C178,контингент!C188,контингент!C198,контингент!C208)</f>
        <v>11</v>
      </c>
      <c r="D37" s="54">
        <f>SUM(контингент!D178,контингент!D188,контингент!D198,контингент!D208)</f>
        <v>0</v>
      </c>
      <c r="E37" s="54">
        <f>SUM(контингент!E178,контингент!E188,контингент!E198,контингент!E208)</f>
        <v>0</v>
      </c>
      <c r="F37" s="54">
        <f>SUM(контингент!F178,контингент!F188,контингент!F198,контингент!F208)</f>
        <v>10</v>
      </c>
      <c r="G37" s="54">
        <f>SUM(контингент!G178,контингент!G188,контингент!G198,контингент!G208)</f>
        <v>2</v>
      </c>
      <c r="H37" s="54">
        <f>SUM(контингент!H178,контингент!H188,контингент!H198,контингент!H208)</f>
        <v>0</v>
      </c>
      <c r="I37" s="54">
        <f>SUM(контингент!I178,контингент!I188,контингент!I198,контингент!I208)</f>
        <v>0</v>
      </c>
      <c r="J37" s="54">
        <f>SUM(контингент!J178,контингент!J188,контингент!J198,контингент!J208)</f>
        <v>0</v>
      </c>
      <c r="K37" s="54">
        <f>SUM(контингент!K178,контингент!K188,контингент!K198,контингент!K208)</f>
        <v>0</v>
      </c>
      <c r="L37" s="54">
        <f>SUM(контингент!L178,контингент!L188,контингент!L198,контингент!L208)</f>
        <v>1</v>
      </c>
      <c r="M37" s="54">
        <f>SUM(контингент!M178,контингент!M188,контингент!M198,контингент!M208)</f>
        <v>0</v>
      </c>
      <c r="N37" s="54">
        <f>SUM(контингент!N178,контингент!N188,контингент!N198,контингент!N208)</f>
        <v>0</v>
      </c>
      <c r="O37" s="54">
        <f>SUM(контингент!O178,контингент!O188,контингент!O198,контингент!O208)</f>
        <v>0</v>
      </c>
      <c r="P37" s="54">
        <f>SUM(контингент!P178,контингент!P188,контингент!P198,контингент!P208)</f>
        <v>0</v>
      </c>
      <c r="Q37" s="55">
        <f>SUM(контингент!Q178,контингент!Q188,контингент!Q198,контингент!Q208)</f>
        <v>0</v>
      </c>
    </row>
    <row r="38" spans="1:17" x14ac:dyDescent="0.25">
      <c r="A38" s="45" t="s">
        <v>34</v>
      </c>
      <c r="B38" s="46">
        <v>2</v>
      </c>
      <c r="C38" s="66">
        <f>SUM(контингент!C179,контингент!C189,контингент!C199,контингент!C209)</f>
        <v>11</v>
      </c>
      <c r="D38" s="67">
        <f>SUM(контингент!D179,контингент!D189,контингент!D199,контингент!D209)</f>
        <v>0</v>
      </c>
      <c r="E38" s="67">
        <f>SUM(контингент!E179,контингент!E189,контингент!E199,контингент!E209)</f>
        <v>0</v>
      </c>
      <c r="F38" s="67">
        <f>SUM(контингент!F179,контингент!F189,контингент!F199,контингент!F209)</f>
        <v>10</v>
      </c>
      <c r="G38" s="67">
        <f>SUM(контингент!G179,контингент!G189,контингент!G199,контингент!G209)</f>
        <v>2</v>
      </c>
      <c r="H38" s="67">
        <f>SUM(контингент!H179,контингент!H189,контингент!H199,контингент!H209)</f>
        <v>0</v>
      </c>
      <c r="I38" s="67">
        <f>SUM(контингент!I179,контингент!I189,контингент!I199,контингент!I209)</f>
        <v>0</v>
      </c>
      <c r="J38" s="67">
        <f>SUM(контингент!J179,контингент!J189,контингент!J199,контингент!J209)</f>
        <v>0</v>
      </c>
      <c r="K38" s="67">
        <f>SUM(контингент!K179,контингент!K189,контингент!K199,контингент!K209)</f>
        <v>0</v>
      </c>
      <c r="L38" s="67">
        <f>SUM(контингент!L179,контингент!L189,контингент!L199,контингент!L209)</f>
        <v>1</v>
      </c>
      <c r="M38" s="67">
        <f>SUM(контингент!M179,контингент!M189,контингент!M199,контингент!M209)</f>
        <v>0</v>
      </c>
      <c r="N38" s="67">
        <f>SUM(контингент!N179,контингент!N189,контингент!N199,контингент!N209)</f>
        <v>0</v>
      </c>
      <c r="O38" s="67">
        <f>SUM(контингент!O179,контингент!O189,контингент!O199,контингент!O209)</f>
        <v>0</v>
      </c>
      <c r="P38" s="67">
        <f>SUM(контингент!P179,контингент!P189,контингент!P199,контингент!P209)</f>
        <v>0</v>
      </c>
      <c r="Q38" s="68">
        <f>SUM(контингент!Q179,контингент!Q189,контингент!Q199,контингент!Q209)</f>
        <v>0</v>
      </c>
    </row>
    <row r="39" spans="1:17" x14ac:dyDescent="0.25">
      <c r="A39" s="47" t="s">
        <v>30</v>
      </c>
      <c r="B39" s="48">
        <v>3</v>
      </c>
      <c r="C39" s="66">
        <f>SUM(контингент!C180,контингент!C190,контингент!C200,контингент!C210)</f>
        <v>0</v>
      </c>
      <c r="D39" s="67">
        <f>SUM(контингент!D180,контингент!D190,контингент!D200,контингент!D210)</f>
        <v>0</v>
      </c>
      <c r="E39" s="67">
        <f>SUM(контингент!E180,контингент!E190,контингент!E200,контингент!E210)</f>
        <v>0</v>
      </c>
      <c r="F39" s="67">
        <f>SUM(контингент!F180,контингент!F190,контингент!F200,контингент!F210)</f>
        <v>0</v>
      </c>
      <c r="G39" s="67">
        <f>SUM(контингент!G180,контингент!G190,контингент!G200,контингент!G210)</f>
        <v>0</v>
      </c>
      <c r="H39" s="67">
        <f>SUM(контингент!H180,контингент!H190,контингент!H200,контингент!H210)</f>
        <v>0</v>
      </c>
      <c r="I39" s="67">
        <f>SUM(контингент!I180,контингент!I190,контингент!I200,контингент!I210)</f>
        <v>0</v>
      </c>
      <c r="J39" s="67">
        <f>SUM(контингент!J180,контингент!J190,контингент!J200,контингент!J210)</f>
        <v>0</v>
      </c>
      <c r="K39" s="67">
        <f>SUM(контингент!K180,контингент!K190,контингент!K200,контингент!K210)</f>
        <v>0</v>
      </c>
      <c r="L39" s="67">
        <f>SUM(контингент!L180,контингент!L190,контингент!L200,контингент!L210)</f>
        <v>0</v>
      </c>
      <c r="M39" s="67">
        <f>SUM(контингент!M180,контингент!M190,контингент!M200,контингент!M210)</f>
        <v>0</v>
      </c>
      <c r="N39" s="67">
        <f>SUM(контингент!N180,контингент!N190,контингент!N200,контингент!N210)</f>
        <v>0</v>
      </c>
      <c r="O39" s="67">
        <f>SUM(контингент!O180,контингент!O190,контингент!O200,контингент!O210)</f>
        <v>0</v>
      </c>
      <c r="P39" s="67">
        <f>SUM(контингент!P180,контингент!P190,контингент!P200,контингент!P210)</f>
        <v>0</v>
      </c>
      <c r="Q39" s="68">
        <f>SUM(контингент!Q180,контингент!Q190,контингент!Q200,контингент!Q210)</f>
        <v>0</v>
      </c>
    </row>
    <row r="40" spans="1:17" x14ac:dyDescent="0.25">
      <c r="A40" s="45" t="s">
        <v>34</v>
      </c>
      <c r="B40" s="46">
        <v>4</v>
      </c>
      <c r="C40" s="66">
        <f>SUM(контингент!C181,контингент!C191,контингент!C201,контингент!C211)</f>
        <v>0</v>
      </c>
      <c r="D40" s="67">
        <f>SUM(контингент!D181,контингент!D191,контингент!D201,контингент!D211)</f>
        <v>0</v>
      </c>
      <c r="E40" s="67">
        <f>SUM(контингент!E181,контингент!E191,контингент!E201,контингент!E211)</f>
        <v>0</v>
      </c>
      <c r="F40" s="67">
        <f>SUM(контингент!F181,контингент!F191,контингент!F201,контингент!F211)</f>
        <v>0</v>
      </c>
      <c r="G40" s="67">
        <f>SUM(контингент!G181,контингент!G191,контингент!G201,контингент!G211)</f>
        <v>0</v>
      </c>
      <c r="H40" s="67">
        <f>SUM(контингент!H181,контингент!H191,контингент!H201,контингент!H211)</f>
        <v>0</v>
      </c>
      <c r="I40" s="67">
        <f>SUM(контингент!I181,контингент!I191,контингент!I201,контингент!I211)</f>
        <v>0</v>
      </c>
      <c r="J40" s="67">
        <f>SUM(контингент!J181,контингент!J191,контингент!J201,контингент!J211)</f>
        <v>0</v>
      </c>
      <c r="K40" s="67">
        <f>SUM(контингент!K181,контингент!K191,контингент!K201,контингент!K211)</f>
        <v>0</v>
      </c>
      <c r="L40" s="67">
        <f>SUM(контингент!L181,контингент!L191,контингент!L201,контингент!L211)</f>
        <v>0</v>
      </c>
      <c r="M40" s="67">
        <f>SUM(контингент!M181,контингент!M191,контингент!M201,контингент!M211)</f>
        <v>0</v>
      </c>
      <c r="N40" s="67">
        <f>SUM(контингент!N181,контингент!N191,контингент!N201,контингент!N211)</f>
        <v>0</v>
      </c>
      <c r="O40" s="67">
        <f>SUM(контингент!O181,контингент!O191,контингент!O201,контингент!O211)</f>
        <v>0</v>
      </c>
      <c r="P40" s="67">
        <f>SUM(контингент!P181,контингент!P191,контингент!P201,контингент!P211)</f>
        <v>0</v>
      </c>
      <c r="Q40" s="68">
        <f>SUM(контингент!Q181,контингент!Q191,контингент!Q201,контингент!Q211)</f>
        <v>0</v>
      </c>
    </row>
    <row r="41" spans="1:17" x14ac:dyDescent="0.25">
      <c r="A41" s="47" t="s">
        <v>31</v>
      </c>
      <c r="B41" s="48">
        <v>5</v>
      </c>
      <c r="C41" s="66">
        <f>SUM(контингент!C182,контингент!C192,контингент!C202,контингент!C212)</f>
        <v>0</v>
      </c>
      <c r="D41" s="67">
        <f>SUM(контингент!D182,контингент!D192,контингент!D202,контингент!D212)</f>
        <v>0</v>
      </c>
      <c r="E41" s="67">
        <f>SUM(контингент!E182,контингент!E192,контингент!E202,контингент!E212)</f>
        <v>0</v>
      </c>
      <c r="F41" s="67">
        <f>SUM(контингент!F182,контингент!F192,контингент!F202,контингент!F212)</f>
        <v>0</v>
      </c>
      <c r="G41" s="67">
        <f>SUM(контингент!G182,контингент!G192,контингент!G202,контингент!G212)</f>
        <v>0</v>
      </c>
      <c r="H41" s="67">
        <f>SUM(контингент!H182,контингент!H192,контингент!H202,контингент!H212)</f>
        <v>0</v>
      </c>
      <c r="I41" s="67">
        <f>SUM(контингент!I182,контингент!I192,контингент!I202,контингент!I212)</f>
        <v>0</v>
      </c>
      <c r="J41" s="67">
        <f>SUM(контингент!J182,контингент!J192,контингент!J202,контингент!J212)</f>
        <v>0</v>
      </c>
      <c r="K41" s="67">
        <f>SUM(контингент!K182,контингент!K192,контингент!K202,контингент!K212)</f>
        <v>0</v>
      </c>
      <c r="L41" s="67">
        <f>SUM(контингент!L182,контингент!L192,контингент!L202,контингент!L212)</f>
        <v>0</v>
      </c>
      <c r="M41" s="67">
        <f>SUM(контингент!M182,контингент!M192,контингент!M202,контингент!M212)</f>
        <v>0</v>
      </c>
      <c r="N41" s="67">
        <f>SUM(контингент!N182,контингент!N192,контингент!N202,контингент!N212)</f>
        <v>0</v>
      </c>
      <c r="O41" s="67">
        <f>SUM(контингент!O182,контингент!O192,контингент!O202,контингент!O212)</f>
        <v>0</v>
      </c>
      <c r="P41" s="67">
        <f>SUM(контингент!P182,контингент!P192,контингент!P202,контингент!P212)</f>
        <v>0</v>
      </c>
      <c r="Q41" s="68">
        <f>SUM(контингент!Q182,контингент!Q192,контингент!Q202,контингент!Q212)</f>
        <v>0</v>
      </c>
    </row>
    <row r="42" spans="1:17" ht="15.75" thickBot="1" x14ac:dyDescent="0.3">
      <c r="A42" s="49" t="s">
        <v>34</v>
      </c>
      <c r="B42" s="50">
        <v>6</v>
      </c>
      <c r="C42" s="56">
        <f>SUM(контингент!C183,контингент!C193,контингент!C203,контингент!C213)</f>
        <v>0</v>
      </c>
      <c r="D42" s="57">
        <f>SUM(контингент!D183,контингент!D193,контингент!D203,контингент!D213)</f>
        <v>0</v>
      </c>
      <c r="E42" s="57">
        <f>SUM(контингент!E183,контингент!E193,контингент!E203,контингент!E213)</f>
        <v>0</v>
      </c>
      <c r="F42" s="57">
        <f>SUM(контингент!F183,контингент!F193,контингент!F203,контингент!F213)</f>
        <v>0</v>
      </c>
      <c r="G42" s="57">
        <f>SUM(контингент!G183,контингент!G193,контингент!G203,контингент!G213)</f>
        <v>0</v>
      </c>
      <c r="H42" s="57">
        <f>SUM(контингент!H183,контингент!H193,контингент!H203,контингент!H213)</f>
        <v>0</v>
      </c>
      <c r="I42" s="57">
        <f>SUM(контингент!I183,контингент!I193,контингент!I203,контингент!I213)</f>
        <v>0</v>
      </c>
      <c r="J42" s="57">
        <f>SUM(контингент!J183,контингент!J193,контингент!J203,контингент!J213)</f>
        <v>0</v>
      </c>
      <c r="K42" s="57">
        <f>SUM(контингент!K183,контингент!K193,контингент!K203,контингент!K213)</f>
        <v>0</v>
      </c>
      <c r="L42" s="57">
        <f>SUM(контингент!L183,контингент!L193,контингент!L203,контингент!L213)</f>
        <v>0</v>
      </c>
      <c r="M42" s="57">
        <f>SUM(контингент!M183,контингент!M193,контингент!M203,контингент!M213)</f>
        <v>0</v>
      </c>
      <c r="N42" s="57">
        <f>SUM(контингент!N183,контингент!N193,контингент!N203,контингент!N213)</f>
        <v>0</v>
      </c>
      <c r="O42" s="57">
        <f>SUM(контингент!O183,контингент!O193,контингент!O203,контингент!O213)</f>
        <v>0</v>
      </c>
      <c r="P42" s="57">
        <f>SUM(контингент!P183,контингент!P193,контингент!P203,контингент!P213)</f>
        <v>0</v>
      </c>
      <c r="Q42" s="58">
        <f>SUM(контингент!Q183,контингент!Q193,контингент!Q203,контингент!Q213)</f>
        <v>0</v>
      </c>
    </row>
    <row r="43" spans="1:17" x14ac:dyDescent="0.25">
      <c r="A43" s="59" t="s">
        <v>32</v>
      </c>
      <c r="B43" s="60">
        <v>7</v>
      </c>
      <c r="C43" s="70">
        <f t="shared" ref="C43:F44" si="22">SUM(C37,C39,C41)</f>
        <v>11</v>
      </c>
      <c r="D43" s="71">
        <f t="shared" ref="D43" si="23">SUM(D37,D39,D41)</f>
        <v>0</v>
      </c>
      <c r="E43" s="71">
        <f t="shared" si="22"/>
        <v>0</v>
      </c>
      <c r="F43" s="71">
        <f t="shared" si="22"/>
        <v>10</v>
      </c>
      <c r="G43" s="71">
        <f t="shared" ref="G43:Q43" si="24">SUM(G37,G39,G41)</f>
        <v>2</v>
      </c>
      <c r="H43" s="71">
        <f t="shared" si="24"/>
        <v>0</v>
      </c>
      <c r="I43" s="71">
        <f t="shared" si="24"/>
        <v>0</v>
      </c>
      <c r="J43" s="71">
        <f t="shared" si="24"/>
        <v>0</v>
      </c>
      <c r="K43" s="71">
        <f t="shared" si="24"/>
        <v>0</v>
      </c>
      <c r="L43" s="71">
        <f t="shared" ref="L43" si="25">SUM(L37,L39,L41)</f>
        <v>1</v>
      </c>
      <c r="M43" s="71">
        <f t="shared" si="24"/>
        <v>0</v>
      </c>
      <c r="N43" s="71">
        <f t="shared" si="24"/>
        <v>0</v>
      </c>
      <c r="O43" s="71">
        <f t="shared" si="24"/>
        <v>0</v>
      </c>
      <c r="P43" s="71">
        <f t="shared" ref="P43" si="26">SUM(P37,P39,P41)</f>
        <v>0</v>
      </c>
      <c r="Q43" s="72">
        <f t="shared" si="24"/>
        <v>0</v>
      </c>
    </row>
    <row r="44" spans="1:17" ht="15.75" thickBot="1" x14ac:dyDescent="0.3">
      <c r="A44" s="61" t="s">
        <v>33</v>
      </c>
      <c r="B44" s="62">
        <v>8</v>
      </c>
      <c r="C44" s="63">
        <f t="shared" si="22"/>
        <v>11</v>
      </c>
      <c r="D44" s="64">
        <f t="shared" ref="D44" si="27">SUM(D38,D40,D42)</f>
        <v>0</v>
      </c>
      <c r="E44" s="64">
        <f t="shared" si="22"/>
        <v>0</v>
      </c>
      <c r="F44" s="64">
        <f t="shared" si="22"/>
        <v>10</v>
      </c>
      <c r="G44" s="64">
        <f t="shared" ref="G44:Q44" si="28">SUM(G38,G40,G42)</f>
        <v>2</v>
      </c>
      <c r="H44" s="64">
        <f t="shared" si="28"/>
        <v>0</v>
      </c>
      <c r="I44" s="64">
        <f t="shared" si="28"/>
        <v>0</v>
      </c>
      <c r="J44" s="64">
        <f t="shared" si="28"/>
        <v>0</v>
      </c>
      <c r="K44" s="64">
        <f t="shared" si="28"/>
        <v>0</v>
      </c>
      <c r="L44" s="64">
        <f t="shared" ref="L44" si="29">SUM(L38,L40,L42)</f>
        <v>1</v>
      </c>
      <c r="M44" s="64">
        <f t="shared" si="28"/>
        <v>0</v>
      </c>
      <c r="N44" s="64">
        <f t="shared" si="28"/>
        <v>0</v>
      </c>
      <c r="O44" s="64">
        <f t="shared" si="28"/>
        <v>0</v>
      </c>
      <c r="P44" s="64">
        <f t="shared" ref="P44" si="30">SUM(P38,P40,P42)</f>
        <v>0</v>
      </c>
      <c r="Q44" s="65">
        <f t="shared" si="28"/>
        <v>0</v>
      </c>
    </row>
    <row r="45" spans="1:17" ht="16.5" thickBot="1" x14ac:dyDescent="0.3">
      <c r="A45" s="454" t="s">
        <v>88</v>
      </c>
      <c r="B45" s="455"/>
      <c r="C45" s="456"/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7"/>
    </row>
    <row r="46" spans="1:17" x14ac:dyDescent="0.25">
      <c r="A46" s="43" t="s">
        <v>29</v>
      </c>
      <c r="B46" s="44">
        <v>1</v>
      </c>
      <c r="C46" s="53">
        <f>SUM(контингент!C218,контингент!C228)</f>
        <v>7</v>
      </c>
      <c r="D46" s="54">
        <f>SUM(контингент!D218,контингент!D228)</f>
        <v>2</v>
      </c>
      <c r="E46" s="54">
        <f>SUM(контингент!E218,контингент!E228)</f>
        <v>0</v>
      </c>
      <c r="F46" s="54">
        <f>SUM(контингент!F218,контингент!F228)</f>
        <v>0</v>
      </c>
      <c r="G46" s="54">
        <f>SUM(контингент!G218,контингент!G228)</f>
        <v>0</v>
      </c>
      <c r="H46" s="54">
        <f>SUM(контингент!H218,контингент!H228)</f>
        <v>0</v>
      </c>
      <c r="I46" s="54">
        <f>SUM(контингент!I218,контингент!I228)</f>
        <v>0</v>
      </c>
      <c r="J46" s="54">
        <f>SUM(контингент!J218,контингент!J228)</f>
        <v>0</v>
      </c>
      <c r="K46" s="54">
        <f>SUM(контингент!K218,контингент!K228)</f>
        <v>0</v>
      </c>
      <c r="L46" s="54">
        <f>SUM(контингент!L218,контингент!L228)</f>
        <v>7</v>
      </c>
      <c r="M46" s="54">
        <f>SUM(контингент!M218,контингент!M228)</f>
        <v>4</v>
      </c>
      <c r="N46" s="54">
        <f>SUM(контингент!N218,контингент!N228)</f>
        <v>0</v>
      </c>
      <c r="O46" s="54">
        <f>SUM(контингент!O218,контингент!O228)</f>
        <v>0</v>
      </c>
      <c r="P46" s="54">
        <f>SUM(контингент!P218,контингент!P228)</f>
        <v>0</v>
      </c>
      <c r="Q46" s="55">
        <f>SUM(контингент!Q218,контингент!Q228)</f>
        <v>0</v>
      </c>
    </row>
    <row r="47" spans="1:17" x14ac:dyDescent="0.25">
      <c r="A47" s="45" t="s">
        <v>34</v>
      </c>
      <c r="B47" s="46">
        <v>2</v>
      </c>
      <c r="C47" s="66">
        <f>SUM(контингент!C219,контингент!C229)</f>
        <v>7</v>
      </c>
      <c r="D47" s="67">
        <f>SUM(контингент!D219,контингент!D229)</f>
        <v>2</v>
      </c>
      <c r="E47" s="67">
        <f>SUM(контингент!E219,контингент!E229)</f>
        <v>0</v>
      </c>
      <c r="F47" s="67">
        <f>SUM(контингент!F219,контингент!F229)</f>
        <v>0</v>
      </c>
      <c r="G47" s="67">
        <f>SUM(контингент!G219,контингент!G229)</f>
        <v>0</v>
      </c>
      <c r="H47" s="67">
        <f>SUM(контингент!H219,контингент!H229)</f>
        <v>0</v>
      </c>
      <c r="I47" s="67">
        <f>SUM(контингент!I219,контингент!I229)</f>
        <v>0</v>
      </c>
      <c r="J47" s="67">
        <f>SUM(контингент!J219,контингент!J229)</f>
        <v>0</v>
      </c>
      <c r="K47" s="67">
        <f>SUM(контингент!K219,контингент!K229)</f>
        <v>0</v>
      </c>
      <c r="L47" s="67">
        <f>SUM(контингент!L219,контингент!L229)</f>
        <v>7</v>
      </c>
      <c r="M47" s="67">
        <f>SUM(контингент!M219,контингент!M229)</f>
        <v>4</v>
      </c>
      <c r="N47" s="67">
        <f>SUM(контингент!N219,контингент!N229)</f>
        <v>3</v>
      </c>
      <c r="O47" s="67">
        <f>SUM(контингент!O219,контингент!O229)</f>
        <v>0</v>
      </c>
      <c r="P47" s="67">
        <f>SUM(контингент!P219,контингент!P229)</f>
        <v>0</v>
      </c>
      <c r="Q47" s="68">
        <f>SUM(контингент!Q219,контингент!Q229)</f>
        <v>0</v>
      </c>
    </row>
    <row r="48" spans="1:17" x14ac:dyDescent="0.25">
      <c r="A48" s="47" t="s">
        <v>30</v>
      </c>
      <c r="B48" s="48">
        <v>3</v>
      </c>
      <c r="C48" s="66">
        <f>SUM(контингент!C220,контингент!C230)</f>
        <v>0</v>
      </c>
      <c r="D48" s="67">
        <f>SUM(контингент!D220,контингент!D230)</f>
        <v>0</v>
      </c>
      <c r="E48" s="67">
        <f>SUM(контингент!E220,контингент!E230)</f>
        <v>0</v>
      </c>
      <c r="F48" s="67">
        <f>SUM(контингент!F220,контингент!F230)</f>
        <v>0</v>
      </c>
      <c r="G48" s="67">
        <f>SUM(контингент!G220,контингент!G230)</f>
        <v>0</v>
      </c>
      <c r="H48" s="67">
        <f>SUM(контингент!H220,контингент!H230)</f>
        <v>0</v>
      </c>
      <c r="I48" s="67">
        <f>SUM(контингент!I220,контингент!I230)</f>
        <v>0</v>
      </c>
      <c r="J48" s="67">
        <f>SUM(контингент!J220,контингент!J230)</f>
        <v>0</v>
      </c>
      <c r="K48" s="67">
        <f>SUM(контингент!K220,контингент!K230)</f>
        <v>0</v>
      </c>
      <c r="L48" s="67">
        <f>SUM(контингент!L220,контингент!L230)</f>
        <v>0</v>
      </c>
      <c r="M48" s="67">
        <f>SUM(контингент!M220,контингент!M230)</f>
        <v>0</v>
      </c>
      <c r="N48" s="67">
        <f>SUM(контингент!N220,контингент!N230)</f>
        <v>0</v>
      </c>
      <c r="O48" s="67">
        <f>SUM(контингент!O220,контингент!O230)</f>
        <v>0</v>
      </c>
      <c r="P48" s="67">
        <f>SUM(контингент!P220,контингент!P230)</f>
        <v>0</v>
      </c>
      <c r="Q48" s="68">
        <f>SUM(контингент!Q220,контингент!Q230)</f>
        <v>0</v>
      </c>
    </row>
    <row r="49" spans="1:17" x14ac:dyDescent="0.25">
      <c r="A49" s="45" t="s">
        <v>34</v>
      </c>
      <c r="B49" s="46">
        <v>4</v>
      </c>
      <c r="C49" s="66">
        <f>SUM(контингент!C221,контингент!C231)</f>
        <v>0</v>
      </c>
      <c r="D49" s="67">
        <f>SUM(контингент!D221,контингент!D231)</f>
        <v>0</v>
      </c>
      <c r="E49" s="67">
        <f>SUM(контингент!E221,контингент!E231)</f>
        <v>0</v>
      </c>
      <c r="F49" s="67">
        <f>SUM(контингент!F221,контингент!F231)</f>
        <v>0</v>
      </c>
      <c r="G49" s="67">
        <f>SUM(контингент!G221,контингент!G231)</f>
        <v>0</v>
      </c>
      <c r="H49" s="67">
        <f>SUM(контингент!H221,контингент!H231)</f>
        <v>0</v>
      </c>
      <c r="I49" s="67">
        <f>SUM(контингент!I221,контингент!I231)</f>
        <v>0</v>
      </c>
      <c r="J49" s="67">
        <f>SUM(контингент!J221,контингент!J231)</f>
        <v>0</v>
      </c>
      <c r="K49" s="67">
        <f>SUM(контингент!K221,контингент!K231)</f>
        <v>0</v>
      </c>
      <c r="L49" s="67">
        <f>SUM(контингент!L221,контингент!L231)</f>
        <v>0</v>
      </c>
      <c r="M49" s="67">
        <f>SUM(контингент!M221,контингент!M231)</f>
        <v>0</v>
      </c>
      <c r="N49" s="67">
        <f>SUM(контингент!N221,контингент!N231)</f>
        <v>0</v>
      </c>
      <c r="O49" s="67">
        <f>SUM(контингент!O221,контингент!O231)</f>
        <v>0</v>
      </c>
      <c r="P49" s="67">
        <f>SUM(контингент!P221,контингент!P231)</f>
        <v>0</v>
      </c>
      <c r="Q49" s="68">
        <f>SUM(контингент!Q221,контингент!Q231)</f>
        <v>0</v>
      </c>
    </row>
    <row r="50" spans="1:17" x14ac:dyDescent="0.25">
      <c r="A50" s="47" t="s">
        <v>31</v>
      </c>
      <c r="B50" s="48">
        <v>5</v>
      </c>
      <c r="C50" s="66">
        <f>SUM(контингент!C222,контингент!C232)</f>
        <v>0</v>
      </c>
      <c r="D50" s="67">
        <f>SUM(контингент!D222,контингент!D232)</f>
        <v>0</v>
      </c>
      <c r="E50" s="67">
        <f>SUM(контингент!E222,контингент!E232)</f>
        <v>0</v>
      </c>
      <c r="F50" s="67">
        <f>SUM(контингент!F222,контингент!F232)</f>
        <v>0</v>
      </c>
      <c r="G50" s="67">
        <f>SUM(контингент!G222,контингент!G232)</f>
        <v>0</v>
      </c>
      <c r="H50" s="67">
        <f>SUM(контингент!H222,контингент!H232)</f>
        <v>0</v>
      </c>
      <c r="I50" s="67">
        <f>SUM(контингент!I222,контингент!I232)</f>
        <v>0</v>
      </c>
      <c r="J50" s="67">
        <f>SUM(контингент!J222,контингент!J232)</f>
        <v>0</v>
      </c>
      <c r="K50" s="67">
        <f>SUM(контингент!K222,контингент!K232)</f>
        <v>0</v>
      </c>
      <c r="L50" s="67">
        <f>SUM(контингент!L222,контингент!L232)</f>
        <v>0</v>
      </c>
      <c r="M50" s="67">
        <f>SUM(контингент!M222,контингент!M232)</f>
        <v>0</v>
      </c>
      <c r="N50" s="67">
        <f>SUM(контингент!N222,контингент!N232)</f>
        <v>0</v>
      </c>
      <c r="O50" s="67">
        <f>SUM(контингент!O222,контингент!O232)</f>
        <v>0</v>
      </c>
      <c r="P50" s="67">
        <f>SUM(контингент!P222,контингент!P232)</f>
        <v>0</v>
      </c>
      <c r="Q50" s="68">
        <f>SUM(контингент!Q222,контингент!Q232)</f>
        <v>0</v>
      </c>
    </row>
    <row r="51" spans="1:17" ht="15.75" thickBot="1" x14ac:dyDescent="0.3">
      <c r="A51" s="49" t="s">
        <v>34</v>
      </c>
      <c r="B51" s="50">
        <v>6</v>
      </c>
      <c r="C51" s="56">
        <f>SUM(контингент!C223,контингент!C233)</f>
        <v>0</v>
      </c>
      <c r="D51" s="57">
        <f>SUM(контингент!D223,контингент!D233)</f>
        <v>0</v>
      </c>
      <c r="E51" s="57">
        <f>SUM(контингент!E223,контингент!E233)</f>
        <v>0</v>
      </c>
      <c r="F51" s="57">
        <f>SUM(контингент!F223,контингент!F233)</f>
        <v>0</v>
      </c>
      <c r="G51" s="57">
        <f>SUM(контингент!G223,контингент!G233)</f>
        <v>0</v>
      </c>
      <c r="H51" s="57">
        <f>SUM(контингент!H223,контингент!H233)</f>
        <v>0</v>
      </c>
      <c r="I51" s="57">
        <f>SUM(контингент!I223,контингент!I233)</f>
        <v>0</v>
      </c>
      <c r="J51" s="57">
        <f>SUM(контингент!J223,контингент!J233)</f>
        <v>0</v>
      </c>
      <c r="K51" s="57">
        <f>SUM(контингент!K223,контингент!K233)</f>
        <v>0</v>
      </c>
      <c r="L51" s="57">
        <f>SUM(контингент!L223,контингент!L233)</f>
        <v>0</v>
      </c>
      <c r="M51" s="57">
        <f>SUM(контингент!M223,контингент!M233)</f>
        <v>0</v>
      </c>
      <c r="N51" s="57">
        <f>SUM(контингент!N223,контингент!N233)</f>
        <v>0</v>
      </c>
      <c r="O51" s="57">
        <f>SUM(контингент!O223,контингент!O233)</f>
        <v>0</v>
      </c>
      <c r="P51" s="57">
        <f>SUM(контингент!P223,контингент!P233)</f>
        <v>0</v>
      </c>
      <c r="Q51" s="58">
        <f>SUM(контингент!Q223,контингент!Q233)</f>
        <v>0</v>
      </c>
    </row>
    <row r="52" spans="1:17" x14ac:dyDescent="0.25">
      <c r="A52" s="59" t="s">
        <v>32</v>
      </c>
      <c r="B52" s="60">
        <v>7</v>
      </c>
      <c r="C52" s="70">
        <f t="shared" ref="C52:E53" si="31">SUM(C46,C48,C50)</f>
        <v>7</v>
      </c>
      <c r="D52" s="71">
        <f t="shared" si="31"/>
        <v>2</v>
      </c>
      <c r="E52" s="71">
        <f t="shared" si="31"/>
        <v>0</v>
      </c>
      <c r="F52" s="71">
        <f t="shared" ref="F52" si="32">SUM(F46,F48,F50)</f>
        <v>0</v>
      </c>
      <c r="G52" s="71">
        <f t="shared" ref="G52:Q52" si="33">SUM(G46,G48,G50)</f>
        <v>0</v>
      </c>
      <c r="H52" s="71">
        <f t="shared" si="33"/>
        <v>0</v>
      </c>
      <c r="I52" s="71">
        <f t="shared" si="33"/>
        <v>0</v>
      </c>
      <c r="J52" s="71">
        <f t="shared" si="33"/>
        <v>0</v>
      </c>
      <c r="K52" s="71">
        <f t="shared" si="33"/>
        <v>0</v>
      </c>
      <c r="L52" s="71">
        <f t="shared" ref="L52" si="34">SUM(L46,L48,L50)</f>
        <v>7</v>
      </c>
      <c r="M52" s="71">
        <f t="shared" si="33"/>
        <v>4</v>
      </c>
      <c r="N52" s="71">
        <f t="shared" si="33"/>
        <v>0</v>
      </c>
      <c r="O52" s="71">
        <f t="shared" si="33"/>
        <v>0</v>
      </c>
      <c r="P52" s="71">
        <f t="shared" ref="P52" si="35">SUM(P46,P48,P50)</f>
        <v>0</v>
      </c>
      <c r="Q52" s="72">
        <f t="shared" si="33"/>
        <v>0</v>
      </c>
    </row>
    <row r="53" spans="1:17" ht="15.75" thickBot="1" x14ac:dyDescent="0.3">
      <c r="A53" s="61" t="s">
        <v>33</v>
      </c>
      <c r="B53" s="62">
        <v>8</v>
      </c>
      <c r="C53" s="63">
        <f t="shared" si="31"/>
        <v>7</v>
      </c>
      <c r="D53" s="64">
        <f t="shared" si="31"/>
        <v>2</v>
      </c>
      <c r="E53" s="64">
        <f t="shared" si="31"/>
        <v>0</v>
      </c>
      <c r="F53" s="64">
        <f t="shared" ref="F53" si="36">SUM(F47,F49,F51)</f>
        <v>0</v>
      </c>
      <c r="G53" s="64">
        <f t="shared" ref="G53:Q53" si="37">SUM(G47,G49,G51)</f>
        <v>0</v>
      </c>
      <c r="H53" s="64">
        <f t="shared" si="37"/>
        <v>0</v>
      </c>
      <c r="I53" s="64">
        <f t="shared" si="37"/>
        <v>0</v>
      </c>
      <c r="J53" s="64">
        <f t="shared" si="37"/>
        <v>0</v>
      </c>
      <c r="K53" s="64">
        <f t="shared" si="37"/>
        <v>0</v>
      </c>
      <c r="L53" s="64">
        <f t="shared" ref="L53" si="38">SUM(L47,L49,L51)</f>
        <v>7</v>
      </c>
      <c r="M53" s="64">
        <f t="shared" si="37"/>
        <v>4</v>
      </c>
      <c r="N53" s="64">
        <f t="shared" si="37"/>
        <v>3</v>
      </c>
      <c r="O53" s="64">
        <f t="shared" si="37"/>
        <v>0</v>
      </c>
      <c r="P53" s="64">
        <f t="shared" ref="P53" si="39">SUM(P47,P49,P51)</f>
        <v>0</v>
      </c>
      <c r="Q53" s="65">
        <f t="shared" si="37"/>
        <v>0</v>
      </c>
    </row>
    <row r="56" spans="1:17" x14ac:dyDescent="0.25">
      <c r="A56" s="404" t="s">
        <v>235</v>
      </c>
      <c r="B56" s="37"/>
      <c r="C56" s="37"/>
      <c r="D56" s="37"/>
      <c r="E56" s="37"/>
      <c r="F56" s="37"/>
      <c r="G56" s="37"/>
    </row>
    <row r="57" spans="1:17" x14ac:dyDescent="0.25">
      <c r="A57" s="404"/>
      <c r="B57" s="31"/>
      <c r="C57" s="31"/>
      <c r="D57" s="31"/>
      <c r="E57" s="31"/>
      <c r="F57" s="31"/>
      <c r="G57" s="31"/>
    </row>
    <row r="58" spans="1:17" x14ac:dyDescent="0.25">
      <c r="A58" s="404"/>
      <c r="B58" s="359"/>
      <c r="C58" s="359"/>
      <c r="D58" s="359"/>
      <c r="E58" s="359"/>
      <c r="F58" s="359"/>
      <c r="G58" s="359"/>
    </row>
    <row r="59" spans="1:17" x14ac:dyDescent="0.25">
      <c r="A59" s="404"/>
      <c r="B59" s="359"/>
      <c r="C59" s="359"/>
      <c r="D59" s="359"/>
      <c r="E59" s="359"/>
      <c r="F59" s="359"/>
      <c r="G59" s="359"/>
    </row>
    <row r="60" spans="1:17" x14ac:dyDescent="0.25">
      <c r="A60" s="31"/>
      <c r="B60" s="418" t="s">
        <v>36</v>
      </c>
      <c r="C60" s="418"/>
      <c r="D60" s="418"/>
      <c r="E60" s="418"/>
      <c r="F60" s="418"/>
      <c r="G60" s="418"/>
    </row>
  </sheetData>
  <sheetProtection password="C476" sheet="1" objects="1" scenarios="1"/>
  <mergeCells count="24">
    <mergeCell ref="A1:Q1"/>
    <mergeCell ref="A2:A5"/>
    <mergeCell ref="B2:B5"/>
    <mergeCell ref="C2:C5"/>
    <mergeCell ref="E2:E5"/>
    <mergeCell ref="G4:G5"/>
    <mergeCell ref="H4:H5"/>
    <mergeCell ref="I4:K4"/>
    <mergeCell ref="L2:Q3"/>
    <mergeCell ref="F2:K3"/>
    <mergeCell ref="D2:D5"/>
    <mergeCell ref="B60:G60"/>
    <mergeCell ref="M4:M5"/>
    <mergeCell ref="N4:N5"/>
    <mergeCell ref="O4:Q4"/>
    <mergeCell ref="A7:Q7"/>
    <mergeCell ref="A18:Q18"/>
    <mergeCell ref="A27:Q27"/>
    <mergeCell ref="A36:Q36"/>
    <mergeCell ref="A45:Q45"/>
    <mergeCell ref="A56:A59"/>
    <mergeCell ref="B58:G59"/>
    <mergeCell ref="L4:L5"/>
    <mergeCell ref="F4:F5"/>
  </mergeCells>
  <pageMargins left="0.7" right="0.7" top="0.75" bottom="0.75" header="0.3" footer="0.3"/>
  <pageSetup paperSize="9" scale="5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N86"/>
  <sheetViews>
    <sheetView view="pageBreakPreview" zoomScaleNormal="100" zoomScaleSheetLayoutView="100" workbookViewId="0">
      <pane ySplit="8" topLeftCell="A66" activePane="bottomLeft" state="frozen"/>
      <selection pane="bottomLeft" activeCell="S72" sqref="S72"/>
    </sheetView>
  </sheetViews>
  <sheetFormatPr defaultRowHeight="15" x14ac:dyDescent="0.25"/>
  <cols>
    <col min="1" max="1" width="27.85546875" customWidth="1"/>
    <col min="2" max="2" width="2.7109375" customWidth="1"/>
    <col min="3" max="13" width="12.7109375" customWidth="1"/>
    <col min="14" max="14" width="9.42578125" customWidth="1"/>
  </cols>
  <sheetData>
    <row r="1" spans="1:14" ht="15.75" thickBot="1" x14ac:dyDescent="0.3"/>
    <row r="2" spans="1:14" x14ac:dyDescent="0.25">
      <c r="A2" s="494" t="s">
        <v>0</v>
      </c>
      <c r="B2" s="497" t="s">
        <v>1</v>
      </c>
      <c r="C2" s="510" t="s">
        <v>212</v>
      </c>
      <c r="D2" s="511"/>
      <c r="E2" s="511"/>
      <c r="F2" s="511"/>
      <c r="G2" s="511"/>
      <c r="H2" s="511"/>
      <c r="I2" s="511"/>
      <c r="J2" s="511"/>
      <c r="K2" s="511"/>
      <c r="L2" s="511"/>
      <c r="M2" s="512"/>
      <c r="N2" s="508" t="s">
        <v>109</v>
      </c>
    </row>
    <row r="3" spans="1:14" x14ac:dyDescent="0.25">
      <c r="A3" s="495"/>
      <c r="B3" s="498"/>
      <c r="C3" s="513"/>
      <c r="D3" s="514"/>
      <c r="E3" s="514"/>
      <c r="F3" s="514"/>
      <c r="G3" s="514"/>
      <c r="H3" s="514"/>
      <c r="I3" s="514"/>
      <c r="J3" s="514"/>
      <c r="K3" s="514"/>
      <c r="L3" s="514"/>
      <c r="M3" s="515"/>
      <c r="N3" s="509"/>
    </row>
    <row r="4" spans="1:14" ht="19.5" customHeight="1" x14ac:dyDescent="0.25">
      <c r="A4" s="495"/>
      <c r="B4" s="498"/>
      <c r="C4" s="500" t="s">
        <v>110</v>
      </c>
      <c r="D4" s="502" t="s">
        <v>90</v>
      </c>
      <c r="E4" s="502"/>
      <c r="F4" s="492" t="s">
        <v>107</v>
      </c>
      <c r="G4" s="488" t="s">
        <v>91</v>
      </c>
      <c r="H4" s="490" t="s">
        <v>92</v>
      </c>
      <c r="I4" s="490"/>
      <c r="J4" s="490"/>
      <c r="K4" s="490"/>
      <c r="L4" s="490"/>
      <c r="M4" s="491"/>
      <c r="N4" s="509"/>
    </row>
    <row r="5" spans="1:14" ht="26.25" customHeight="1" x14ac:dyDescent="0.25">
      <c r="A5" s="495"/>
      <c r="B5" s="498"/>
      <c r="C5" s="500"/>
      <c r="D5" s="492" t="s">
        <v>93</v>
      </c>
      <c r="E5" s="492" t="s">
        <v>218</v>
      </c>
      <c r="F5" s="492"/>
      <c r="G5" s="488"/>
      <c r="H5" s="518" t="s">
        <v>94</v>
      </c>
      <c r="I5" s="518"/>
      <c r="J5" s="518"/>
      <c r="K5" s="518" t="s">
        <v>108</v>
      </c>
      <c r="L5" s="518"/>
      <c r="M5" s="519"/>
      <c r="N5" s="509"/>
    </row>
    <row r="6" spans="1:14" x14ac:dyDescent="0.25">
      <c r="A6" s="495"/>
      <c r="B6" s="498"/>
      <c r="C6" s="500"/>
      <c r="D6" s="492"/>
      <c r="E6" s="492"/>
      <c r="F6" s="492"/>
      <c r="G6" s="488"/>
      <c r="H6" s="490" t="s">
        <v>95</v>
      </c>
      <c r="I6" s="490" t="s">
        <v>96</v>
      </c>
      <c r="J6" s="490" t="s">
        <v>21</v>
      </c>
      <c r="K6" s="490" t="s">
        <v>97</v>
      </c>
      <c r="L6" s="490" t="s">
        <v>98</v>
      </c>
      <c r="M6" s="491" t="s">
        <v>99</v>
      </c>
      <c r="N6" s="509"/>
    </row>
    <row r="7" spans="1:14" ht="41.25" customHeight="1" thickBot="1" x14ac:dyDescent="0.3">
      <c r="A7" s="496"/>
      <c r="B7" s="499"/>
      <c r="C7" s="501"/>
      <c r="D7" s="493"/>
      <c r="E7" s="493"/>
      <c r="F7" s="493"/>
      <c r="G7" s="489"/>
      <c r="H7" s="503"/>
      <c r="I7" s="503"/>
      <c r="J7" s="503"/>
      <c r="K7" s="503"/>
      <c r="L7" s="503"/>
      <c r="M7" s="504"/>
      <c r="N7" s="509"/>
    </row>
    <row r="8" spans="1:14" ht="14.25" customHeight="1" thickBot="1" x14ac:dyDescent="0.3">
      <c r="A8" s="85" t="s">
        <v>27</v>
      </c>
      <c r="B8" s="86" t="s">
        <v>28</v>
      </c>
      <c r="C8" s="87">
        <v>1</v>
      </c>
      <c r="D8" s="88">
        <v>2</v>
      </c>
      <c r="E8" s="88">
        <v>3</v>
      </c>
      <c r="F8" s="88">
        <v>4</v>
      </c>
      <c r="G8" s="88">
        <v>5</v>
      </c>
      <c r="H8" s="88">
        <v>6</v>
      </c>
      <c r="I8" s="88">
        <v>7</v>
      </c>
      <c r="J8" s="88">
        <v>8</v>
      </c>
      <c r="K8" s="88">
        <v>9</v>
      </c>
      <c r="L8" s="88">
        <v>10</v>
      </c>
      <c r="M8" s="112">
        <v>11</v>
      </c>
      <c r="N8" s="509"/>
    </row>
    <row r="9" spans="1:14" s="28" customFormat="1" ht="17.25" customHeight="1" thickBot="1" x14ac:dyDescent="0.35">
      <c r="A9" s="516" t="s">
        <v>100</v>
      </c>
      <c r="B9" s="517"/>
      <c r="C9" s="517"/>
      <c r="D9" s="517"/>
      <c r="E9" s="517"/>
      <c r="F9" s="517"/>
      <c r="G9" s="517"/>
      <c r="H9" s="517"/>
      <c r="I9" s="517"/>
      <c r="J9" s="517"/>
      <c r="K9" s="517"/>
      <c r="L9" s="517"/>
      <c r="M9" s="517"/>
      <c r="N9" s="111"/>
    </row>
    <row r="10" spans="1:14" x14ac:dyDescent="0.25">
      <c r="A10" s="73" t="s">
        <v>29</v>
      </c>
      <c r="B10" s="77">
        <v>1</v>
      </c>
      <c r="C10" s="91">
        <f>SUM(C20,C30,C40,C50,C60,C71)</f>
        <v>39</v>
      </c>
      <c r="D10" s="92">
        <f t="shared" ref="D10:M10" si="0">SUM(D20,D30,D40,D50,D60,D71)</f>
        <v>39</v>
      </c>
      <c r="E10" s="92">
        <f t="shared" si="0"/>
        <v>2</v>
      </c>
      <c r="F10" s="92">
        <f t="shared" si="0"/>
        <v>9</v>
      </c>
      <c r="G10" s="92">
        <f t="shared" si="0"/>
        <v>0</v>
      </c>
      <c r="H10" s="92">
        <f t="shared" si="0"/>
        <v>23</v>
      </c>
      <c r="I10" s="92">
        <f t="shared" si="0"/>
        <v>16</v>
      </c>
      <c r="J10" s="92">
        <f t="shared" si="0"/>
        <v>0</v>
      </c>
      <c r="K10" s="92">
        <f t="shared" si="0"/>
        <v>4</v>
      </c>
      <c r="L10" s="92">
        <f t="shared" si="0"/>
        <v>19</v>
      </c>
      <c r="M10" s="106">
        <f t="shared" si="0"/>
        <v>16</v>
      </c>
      <c r="N10" s="113">
        <f>SUM(K10:M10)</f>
        <v>39</v>
      </c>
    </row>
    <row r="11" spans="1:14" x14ac:dyDescent="0.25">
      <c r="A11" s="74" t="s">
        <v>34</v>
      </c>
      <c r="B11" s="78">
        <v>2</v>
      </c>
      <c r="C11" s="93">
        <f t="shared" ref="C11:M15" si="1">SUM(C21,C31,C41,C51,C61,C72)</f>
        <v>39</v>
      </c>
      <c r="D11" s="89">
        <f t="shared" si="1"/>
        <v>39</v>
      </c>
      <c r="E11" s="89">
        <f t="shared" si="1"/>
        <v>2</v>
      </c>
      <c r="F11" s="89">
        <f t="shared" si="1"/>
        <v>9</v>
      </c>
      <c r="G11" s="89">
        <f t="shared" si="1"/>
        <v>0</v>
      </c>
      <c r="H11" s="89">
        <f t="shared" si="1"/>
        <v>23</v>
      </c>
      <c r="I11" s="89">
        <f t="shared" si="1"/>
        <v>16</v>
      </c>
      <c r="J11" s="89">
        <f t="shared" si="1"/>
        <v>0</v>
      </c>
      <c r="K11" s="89">
        <f t="shared" si="1"/>
        <v>4</v>
      </c>
      <c r="L11" s="89">
        <f t="shared" si="1"/>
        <v>18</v>
      </c>
      <c r="M11" s="107">
        <f t="shared" si="1"/>
        <v>15</v>
      </c>
      <c r="N11" s="113">
        <f>SUM(K11:M11)</f>
        <v>37</v>
      </c>
    </row>
    <row r="12" spans="1:14" x14ac:dyDescent="0.25">
      <c r="A12" s="75" t="s">
        <v>30</v>
      </c>
      <c r="B12" s="79">
        <v>3</v>
      </c>
      <c r="C12" s="93">
        <f t="shared" si="1"/>
        <v>0</v>
      </c>
      <c r="D12" s="89">
        <f t="shared" si="1"/>
        <v>0</v>
      </c>
      <c r="E12" s="89">
        <f t="shared" si="1"/>
        <v>0</v>
      </c>
      <c r="F12" s="89">
        <f t="shared" si="1"/>
        <v>0</v>
      </c>
      <c r="G12" s="89">
        <f t="shared" si="1"/>
        <v>0</v>
      </c>
      <c r="H12" s="89">
        <f t="shared" si="1"/>
        <v>0</v>
      </c>
      <c r="I12" s="89">
        <f t="shared" si="1"/>
        <v>0</v>
      </c>
      <c r="J12" s="89">
        <f t="shared" si="1"/>
        <v>0</v>
      </c>
      <c r="K12" s="89">
        <f t="shared" si="1"/>
        <v>0</v>
      </c>
      <c r="L12" s="89">
        <f t="shared" si="1"/>
        <v>0</v>
      </c>
      <c r="M12" s="107">
        <f t="shared" si="1"/>
        <v>0</v>
      </c>
      <c r="N12" s="113">
        <f t="shared" ref="N12:N15" si="2">SUM(K12:M12)</f>
        <v>0</v>
      </c>
    </row>
    <row r="13" spans="1:14" x14ac:dyDescent="0.25">
      <c r="A13" s="74" t="s">
        <v>34</v>
      </c>
      <c r="B13" s="78">
        <v>4</v>
      </c>
      <c r="C13" s="93">
        <f t="shared" si="1"/>
        <v>0</v>
      </c>
      <c r="D13" s="89">
        <f t="shared" si="1"/>
        <v>0</v>
      </c>
      <c r="E13" s="89">
        <f t="shared" si="1"/>
        <v>0</v>
      </c>
      <c r="F13" s="89">
        <f t="shared" si="1"/>
        <v>0</v>
      </c>
      <c r="G13" s="89">
        <f t="shared" si="1"/>
        <v>0</v>
      </c>
      <c r="H13" s="89">
        <f t="shared" si="1"/>
        <v>0</v>
      </c>
      <c r="I13" s="89">
        <f t="shared" si="1"/>
        <v>0</v>
      </c>
      <c r="J13" s="89">
        <f t="shared" si="1"/>
        <v>0</v>
      </c>
      <c r="K13" s="89">
        <f t="shared" si="1"/>
        <v>0</v>
      </c>
      <c r="L13" s="89">
        <f t="shared" si="1"/>
        <v>0</v>
      </c>
      <c r="M13" s="107">
        <f t="shared" si="1"/>
        <v>0</v>
      </c>
      <c r="N13" s="113">
        <f t="shared" si="2"/>
        <v>0</v>
      </c>
    </row>
    <row r="14" spans="1:14" x14ac:dyDescent="0.25">
      <c r="A14" s="75" t="s">
        <v>31</v>
      </c>
      <c r="B14" s="79">
        <v>5</v>
      </c>
      <c r="C14" s="93">
        <f t="shared" si="1"/>
        <v>0</v>
      </c>
      <c r="D14" s="89">
        <f t="shared" si="1"/>
        <v>0</v>
      </c>
      <c r="E14" s="89">
        <f t="shared" si="1"/>
        <v>0</v>
      </c>
      <c r="F14" s="89">
        <f t="shared" si="1"/>
        <v>0</v>
      </c>
      <c r="G14" s="89">
        <f t="shared" si="1"/>
        <v>0</v>
      </c>
      <c r="H14" s="89">
        <f t="shared" si="1"/>
        <v>0</v>
      </c>
      <c r="I14" s="89">
        <f t="shared" si="1"/>
        <v>0</v>
      </c>
      <c r="J14" s="89">
        <f t="shared" si="1"/>
        <v>0</v>
      </c>
      <c r="K14" s="89">
        <f t="shared" si="1"/>
        <v>0</v>
      </c>
      <c r="L14" s="89">
        <f t="shared" si="1"/>
        <v>0</v>
      </c>
      <c r="M14" s="107">
        <f t="shared" si="1"/>
        <v>0</v>
      </c>
      <c r="N14" s="113">
        <f t="shared" si="2"/>
        <v>0</v>
      </c>
    </row>
    <row r="15" spans="1:14" ht="15.75" thickBot="1" x14ac:dyDescent="0.3">
      <c r="A15" s="76" t="s">
        <v>34</v>
      </c>
      <c r="B15" s="80">
        <v>6</v>
      </c>
      <c r="C15" s="94">
        <f t="shared" si="1"/>
        <v>0</v>
      </c>
      <c r="D15" s="95">
        <f t="shared" si="1"/>
        <v>0</v>
      </c>
      <c r="E15" s="95">
        <f t="shared" si="1"/>
        <v>0</v>
      </c>
      <c r="F15" s="95">
        <f t="shared" si="1"/>
        <v>0</v>
      </c>
      <c r="G15" s="95">
        <f t="shared" si="1"/>
        <v>0</v>
      </c>
      <c r="H15" s="95">
        <f t="shared" si="1"/>
        <v>0</v>
      </c>
      <c r="I15" s="95">
        <f t="shared" si="1"/>
        <v>0</v>
      </c>
      <c r="J15" s="95">
        <f t="shared" si="1"/>
        <v>0</v>
      </c>
      <c r="K15" s="95">
        <f t="shared" si="1"/>
        <v>0</v>
      </c>
      <c r="L15" s="95">
        <f t="shared" si="1"/>
        <v>0</v>
      </c>
      <c r="M15" s="108">
        <f t="shared" si="1"/>
        <v>0</v>
      </c>
      <c r="N15" s="113">
        <f t="shared" si="2"/>
        <v>0</v>
      </c>
    </row>
    <row r="16" spans="1:14" x14ac:dyDescent="0.25">
      <c r="A16" s="96" t="s">
        <v>32</v>
      </c>
      <c r="B16" s="97">
        <v>7</v>
      </c>
      <c r="C16" s="98">
        <f>SUM(C10,C12,C14)</f>
        <v>39</v>
      </c>
      <c r="D16" s="99">
        <f t="shared" ref="D16:M16" si="3">SUM(D10,D12,D14)</f>
        <v>39</v>
      </c>
      <c r="E16" s="99">
        <f t="shared" si="3"/>
        <v>2</v>
      </c>
      <c r="F16" s="99">
        <f t="shared" si="3"/>
        <v>9</v>
      </c>
      <c r="G16" s="99">
        <f t="shared" si="3"/>
        <v>0</v>
      </c>
      <c r="H16" s="99">
        <f t="shared" si="3"/>
        <v>23</v>
      </c>
      <c r="I16" s="99">
        <f t="shared" si="3"/>
        <v>16</v>
      </c>
      <c r="J16" s="99">
        <f t="shared" si="3"/>
        <v>0</v>
      </c>
      <c r="K16" s="99">
        <f t="shared" si="3"/>
        <v>4</v>
      </c>
      <c r="L16" s="99">
        <f t="shared" si="3"/>
        <v>19</v>
      </c>
      <c r="M16" s="109">
        <f t="shared" si="3"/>
        <v>16</v>
      </c>
      <c r="N16" s="114">
        <f t="shared" ref="N16" si="4">SUM(N10,N12,N14)</f>
        <v>39</v>
      </c>
    </row>
    <row r="17" spans="1:14" ht="15.75" thickBot="1" x14ac:dyDescent="0.3">
      <c r="A17" s="101" t="s">
        <v>33</v>
      </c>
      <c r="B17" s="102">
        <v>8</v>
      </c>
      <c r="C17" s="103">
        <f>SUM(C11,C13,C15)</f>
        <v>39</v>
      </c>
      <c r="D17" s="104">
        <f t="shared" ref="D17:M17" si="5">SUM(D11,D13,D15)</f>
        <v>39</v>
      </c>
      <c r="E17" s="104">
        <f t="shared" si="5"/>
        <v>2</v>
      </c>
      <c r="F17" s="104">
        <f t="shared" si="5"/>
        <v>9</v>
      </c>
      <c r="G17" s="104">
        <f t="shared" si="5"/>
        <v>0</v>
      </c>
      <c r="H17" s="104">
        <f t="shared" si="5"/>
        <v>23</v>
      </c>
      <c r="I17" s="104">
        <f t="shared" si="5"/>
        <v>16</v>
      </c>
      <c r="J17" s="104">
        <f t="shared" si="5"/>
        <v>0</v>
      </c>
      <c r="K17" s="104">
        <f t="shared" si="5"/>
        <v>4</v>
      </c>
      <c r="L17" s="104">
        <f t="shared" si="5"/>
        <v>18</v>
      </c>
      <c r="M17" s="110">
        <f t="shared" si="5"/>
        <v>15</v>
      </c>
      <c r="N17" s="115">
        <f t="shared" ref="N17" si="6">SUM(N11,N13,N15)</f>
        <v>37</v>
      </c>
    </row>
    <row r="18" spans="1:14" ht="15.75" thickBot="1" x14ac:dyDescent="0.3">
      <c r="N18" s="116"/>
    </row>
    <row r="19" spans="1:14" ht="14.25" customHeight="1" thickBot="1" x14ac:dyDescent="0.3">
      <c r="A19" s="505" t="s">
        <v>105</v>
      </c>
      <c r="B19" s="506"/>
      <c r="C19" s="506"/>
      <c r="D19" s="506"/>
      <c r="E19" s="506"/>
      <c r="F19" s="506"/>
      <c r="G19" s="506"/>
      <c r="H19" s="506"/>
      <c r="I19" s="506"/>
      <c r="J19" s="506"/>
      <c r="K19" s="506"/>
      <c r="L19" s="506"/>
      <c r="M19" s="507"/>
      <c r="N19" s="117"/>
    </row>
    <row r="20" spans="1:14" x14ac:dyDescent="0.25">
      <c r="A20" s="73" t="s">
        <v>29</v>
      </c>
      <c r="B20" s="77">
        <v>1</v>
      </c>
      <c r="C20" s="353">
        <v>1</v>
      </c>
      <c r="D20" s="90">
        <f t="shared" ref="D20:D25" si="7">SUM(H20:J20)</f>
        <v>1</v>
      </c>
      <c r="E20" s="355">
        <v>0</v>
      </c>
      <c r="F20" s="355">
        <v>0</v>
      </c>
      <c r="G20" s="355">
        <v>0</v>
      </c>
      <c r="H20" s="355">
        <v>1</v>
      </c>
      <c r="I20" s="355">
        <v>0</v>
      </c>
      <c r="J20" s="355">
        <v>0</v>
      </c>
      <c r="K20" s="355">
        <v>0</v>
      </c>
      <c r="L20" s="355">
        <v>1</v>
      </c>
      <c r="M20" s="356">
        <v>0</v>
      </c>
      <c r="N20" s="113">
        <f>SUM(K20:M20)</f>
        <v>1</v>
      </c>
    </row>
    <row r="21" spans="1:14" x14ac:dyDescent="0.25">
      <c r="A21" s="74" t="s">
        <v>34</v>
      </c>
      <c r="B21" s="78">
        <v>2</v>
      </c>
      <c r="C21" s="153">
        <v>1</v>
      </c>
      <c r="D21" s="90">
        <f t="shared" si="7"/>
        <v>1</v>
      </c>
      <c r="E21" s="154">
        <v>0</v>
      </c>
      <c r="F21" s="154">
        <v>0</v>
      </c>
      <c r="G21" s="154">
        <v>0</v>
      </c>
      <c r="H21" s="154">
        <v>1</v>
      </c>
      <c r="I21" s="154">
        <v>0</v>
      </c>
      <c r="J21" s="154">
        <v>0</v>
      </c>
      <c r="K21" s="154">
        <v>0</v>
      </c>
      <c r="L21" s="154">
        <v>1</v>
      </c>
      <c r="M21" s="155">
        <v>0</v>
      </c>
      <c r="N21" s="113">
        <f t="shared" ref="N21:N25" si="8">SUM(K21:M21)</f>
        <v>1</v>
      </c>
    </row>
    <row r="22" spans="1:14" x14ac:dyDescent="0.25">
      <c r="A22" s="75" t="s">
        <v>30</v>
      </c>
      <c r="B22" s="79">
        <v>3</v>
      </c>
      <c r="C22" s="153">
        <v>0</v>
      </c>
      <c r="D22" s="90">
        <f t="shared" si="7"/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5">
        <v>0</v>
      </c>
      <c r="N22" s="113">
        <f t="shared" si="8"/>
        <v>0</v>
      </c>
    </row>
    <row r="23" spans="1:14" x14ac:dyDescent="0.25">
      <c r="A23" s="74" t="s">
        <v>34</v>
      </c>
      <c r="B23" s="78">
        <v>4</v>
      </c>
      <c r="C23" s="153">
        <v>0</v>
      </c>
      <c r="D23" s="90">
        <f t="shared" si="7"/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5">
        <v>0</v>
      </c>
      <c r="N23" s="113">
        <f t="shared" si="8"/>
        <v>0</v>
      </c>
    </row>
    <row r="24" spans="1:14" x14ac:dyDescent="0.25">
      <c r="A24" s="75" t="s">
        <v>31</v>
      </c>
      <c r="B24" s="79">
        <v>5</v>
      </c>
      <c r="C24" s="153">
        <v>0</v>
      </c>
      <c r="D24" s="90">
        <f t="shared" si="7"/>
        <v>0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5">
        <v>0</v>
      </c>
      <c r="N24" s="113">
        <f t="shared" si="8"/>
        <v>0</v>
      </c>
    </row>
    <row r="25" spans="1:14" ht="15.75" thickBot="1" x14ac:dyDescent="0.3">
      <c r="A25" s="76" t="s">
        <v>34</v>
      </c>
      <c r="B25" s="80">
        <v>6</v>
      </c>
      <c r="C25" s="354">
        <v>0</v>
      </c>
      <c r="D25" s="90">
        <f t="shared" si="7"/>
        <v>0</v>
      </c>
      <c r="E25" s="357">
        <v>0</v>
      </c>
      <c r="F25" s="357">
        <v>0</v>
      </c>
      <c r="G25" s="357">
        <v>0</v>
      </c>
      <c r="H25" s="357">
        <v>0</v>
      </c>
      <c r="I25" s="357">
        <v>0</v>
      </c>
      <c r="J25" s="357">
        <v>0</v>
      </c>
      <c r="K25" s="357">
        <v>0</v>
      </c>
      <c r="L25" s="357">
        <v>0</v>
      </c>
      <c r="M25" s="358">
        <v>0</v>
      </c>
      <c r="N25" s="113">
        <f t="shared" si="8"/>
        <v>0</v>
      </c>
    </row>
    <row r="26" spans="1:14" x14ac:dyDescent="0.25">
      <c r="A26" s="96" t="s">
        <v>32</v>
      </c>
      <c r="B26" s="97">
        <v>7</v>
      </c>
      <c r="C26" s="98">
        <f>SUM(C20,C22,C24)</f>
        <v>1</v>
      </c>
      <c r="D26" s="99">
        <f t="shared" ref="D26:N27" si="9">SUM(D20,D22,D24)</f>
        <v>1</v>
      </c>
      <c r="E26" s="99">
        <f t="shared" si="9"/>
        <v>0</v>
      </c>
      <c r="F26" s="99">
        <f t="shared" si="9"/>
        <v>0</v>
      </c>
      <c r="G26" s="99">
        <f t="shared" si="9"/>
        <v>0</v>
      </c>
      <c r="H26" s="99">
        <f t="shared" si="9"/>
        <v>1</v>
      </c>
      <c r="I26" s="99">
        <f t="shared" si="9"/>
        <v>0</v>
      </c>
      <c r="J26" s="99">
        <f t="shared" si="9"/>
        <v>0</v>
      </c>
      <c r="K26" s="99">
        <f t="shared" si="9"/>
        <v>0</v>
      </c>
      <c r="L26" s="99">
        <f t="shared" si="9"/>
        <v>1</v>
      </c>
      <c r="M26" s="100">
        <f t="shared" si="9"/>
        <v>0</v>
      </c>
      <c r="N26" s="114">
        <f t="shared" si="9"/>
        <v>1</v>
      </c>
    </row>
    <row r="27" spans="1:14" ht="15.75" thickBot="1" x14ac:dyDescent="0.3">
      <c r="A27" s="101" t="s">
        <v>33</v>
      </c>
      <c r="B27" s="102">
        <v>8</v>
      </c>
      <c r="C27" s="103">
        <f>SUM(C21,C23,C25)</f>
        <v>1</v>
      </c>
      <c r="D27" s="104">
        <f t="shared" ref="D27:M27" si="10">SUM(D21,D23,D25)</f>
        <v>1</v>
      </c>
      <c r="E27" s="104">
        <f t="shared" si="10"/>
        <v>0</v>
      </c>
      <c r="F27" s="104">
        <f t="shared" si="10"/>
        <v>0</v>
      </c>
      <c r="G27" s="104">
        <f t="shared" si="10"/>
        <v>0</v>
      </c>
      <c r="H27" s="104">
        <f t="shared" si="10"/>
        <v>1</v>
      </c>
      <c r="I27" s="104">
        <f t="shared" si="10"/>
        <v>0</v>
      </c>
      <c r="J27" s="104">
        <f t="shared" si="10"/>
        <v>0</v>
      </c>
      <c r="K27" s="104">
        <f t="shared" si="10"/>
        <v>0</v>
      </c>
      <c r="L27" s="104">
        <f t="shared" si="10"/>
        <v>1</v>
      </c>
      <c r="M27" s="105">
        <f t="shared" si="10"/>
        <v>0</v>
      </c>
      <c r="N27" s="115">
        <f t="shared" si="9"/>
        <v>1</v>
      </c>
    </row>
    <row r="28" spans="1:14" ht="15.75" thickBot="1" x14ac:dyDescent="0.3">
      <c r="N28" s="116"/>
    </row>
    <row r="29" spans="1:14" ht="16.5" thickBot="1" x14ac:dyDescent="0.3">
      <c r="A29" s="505" t="s">
        <v>101</v>
      </c>
      <c r="B29" s="506"/>
      <c r="C29" s="506"/>
      <c r="D29" s="506"/>
      <c r="E29" s="506"/>
      <c r="F29" s="506"/>
      <c r="G29" s="506"/>
      <c r="H29" s="506"/>
      <c r="I29" s="506"/>
      <c r="J29" s="506"/>
      <c r="K29" s="506"/>
      <c r="L29" s="506"/>
      <c r="M29" s="507"/>
      <c r="N29" s="117"/>
    </row>
    <row r="30" spans="1:14" x14ac:dyDescent="0.25">
      <c r="A30" s="73" t="s">
        <v>29</v>
      </c>
      <c r="B30" s="81">
        <v>1</v>
      </c>
      <c r="C30" s="353">
        <v>2</v>
      </c>
      <c r="D30" s="90">
        <f t="shared" ref="D30:D35" si="11">SUM(H30:J30)</f>
        <v>2</v>
      </c>
      <c r="E30" s="355">
        <v>0</v>
      </c>
      <c r="F30" s="355">
        <v>1</v>
      </c>
      <c r="G30" s="355">
        <v>0</v>
      </c>
      <c r="H30" s="355">
        <v>0</v>
      </c>
      <c r="I30" s="355">
        <v>2</v>
      </c>
      <c r="J30" s="355">
        <v>0</v>
      </c>
      <c r="K30" s="355">
        <v>0</v>
      </c>
      <c r="L30" s="355">
        <v>1</v>
      </c>
      <c r="M30" s="356">
        <v>1</v>
      </c>
      <c r="N30" s="113">
        <f>SUM(K30:M30)</f>
        <v>2</v>
      </c>
    </row>
    <row r="31" spans="1:14" x14ac:dyDescent="0.25">
      <c r="A31" s="74" t="s">
        <v>34</v>
      </c>
      <c r="B31" s="82">
        <v>2</v>
      </c>
      <c r="C31" s="153">
        <v>2</v>
      </c>
      <c r="D31" s="90">
        <f t="shared" si="11"/>
        <v>2</v>
      </c>
      <c r="E31" s="154">
        <v>0</v>
      </c>
      <c r="F31" s="154">
        <v>1</v>
      </c>
      <c r="G31" s="154">
        <v>0</v>
      </c>
      <c r="H31" s="154">
        <v>0</v>
      </c>
      <c r="I31" s="154">
        <v>2</v>
      </c>
      <c r="J31" s="154">
        <v>0</v>
      </c>
      <c r="K31" s="154">
        <v>0</v>
      </c>
      <c r="L31" s="154">
        <v>0</v>
      </c>
      <c r="M31" s="155">
        <v>0</v>
      </c>
      <c r="N31" s="113">
        <f t="shared" ref="N31:N35" si="12">SUM(K31:M31)</f>
        <v>0</v>
      </c>
    </row>
    <row r="32" spans="1:14" x14ac:dyDescent="0.25">
      <c r="A32" s="75" t="s">
        <v>30</v>
      </c>
      <c r="B32" s="83">
        <v>3</v>
      </c>
      <c r="C32" s="153">
        <v>0</v>
      </c>
      <c r="D32" s="90">
        <f t="shared" si="11"/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5">
        <v>0</v>
      </c>
      <c r="N32" s="113">
        <f t="shared" si="12"/>
        <v>0</v>
      </c>
    </row>
    <row r="33" spans="1:14" x14ac:dyDescent="0.25">
      <c r="A33" s="74" t="s">
        <v>34</v>
      </c>
      <c r="B33" s="82">
        <v>4</v>
      </c>
      <c r="C33" s="153">
        <v>0</v>
      </c>
      <c r="D33" s="90">
        <f t="shared" si="11"/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5">
        <v>0</v>
      </c>
      <c r="N33" s="113">
        <f t="shared" si="12"/>
        <v>0</v>
      </c>
    </row>
    <row r="34" spans="1:14" x14ac:dyDescent="0.25">
      <c r="A34" s="75" t="s">
        <v>31</v>
      </c>
      <c r="B34" s="83">
        <v>5</v>
      </c>
      <c r="C34" s="153">
        <v>0</v>
      </c>
      <c r="D34" s="90">
        <f t="shared" si="11"/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5">
        <v>0</v>
      </c>
      <c r="N34" s="113">
        <f t="shared" si="12"/>
        <v>0</v>
      </c>
    </row>
    <row r="35" spans="1:14" ht="15.75" thickBot="1" x14ac:dyDescent="0.3">
      <c r="A35" s="76" t="s">
        <v>34</v>
      </c>
      <c r="B35" s="84">
        <v>6</v>
      </c>
      <c r="C35" s="354">
        <v>0</v>
      </c>
      <c r="D35" s="90">
        <f t="shared" si="11"/>
        <v>0</v>
      </c>
      <c r="E35" s="357">
        <v>0</v>
      </c>
      <c r="F35" s="357">
        <v>0</v>
      </c>
      <c r="G35" s="357">
        <v>0</v>
      </c>
      <c r="H35" s="357">
        <v>0</v>
      </c>
      <c r="I35" s="357">
        <v>0</v>
      </c>
      <c r="J35" s="357">
        <v>0</v>
      </c>
      <c r="K35" s="357">
        <v>0</v>
      </c>
      <c r="L35" s="357">
        <v>0</v>
      </c>
      <c r="M35" s="358">
        <v>0</v>
      </c>
      <c r="N35" s="113">
        <f t="shared" si="12"/>
        <v>0</v>
      </c>
    </row>
    <row r="36" spans="1:14" x14ac:dyDescent="0.25">
      <c r="A36" s="96" t="s">
        <v>32</v>
      </c>
      <c r="B36" s="97">
        <v>7</v>
      </c>
      <c r="C36" s="98">
        <f>SUM(C30,C32,C34)</f>
        <v>2</v>
      </c>
      <c r="D36" s="99">
        <f t="shared" ref="D36:N37" si="13">SUM(D30,D32,D34)</f>
        <v>2</v>
      </c>
      <c r="E36" s="99">
        <f t="shared" si="13"/>
        <v>0</v>
      </c>
      <c r="F36" s="99">
        <f t="shared" si="13"/>
        <v>1</v>
      </c>
      <c r="G36" s="99">
        <f t="shared" si="13"/>
        <v>0</v>
      </c>
      <c r="H36" s="99">
        <f t="shared" si="13"/>
        <v>0</v>
      </c>
      <c r="I36" s="99">
        <f t="shared" si="13"/>
        <v>2</v>
      </c>
      <c r="J36" s="99">
        <f t="shared" si="13"/>
        <v>0</v>
      </c>
      <c r="K36" s="99">
        <f t="shared" si="13"/>
        <v>0</v>
      </c>
      <c r="L36" s="99">
        <f t="shared" si="13"/>
        <v>1</v>
      </c>
      <c r="M36" s="100">
        <f t="shared" si="13"/>
        <v>1</v>
      </c>
      <c r="N36" s="114">
        <f t="shared" si="13"/>
        <v>2</v>
      </c>
    </row>
    <row r="37" spans="1:14" ht="15.75" thickBot="1" x14ac:dyDescent="0.3">
      <c r="A37" s="101" t="s">
        <v>33</v>
      </c>
      <c r="B37" s="102">
        <v>8</v>
      </c>
      <c r="C37" s="103">
        <f>SUM(C31,C33,C35)</f>
        <v>2</v>
      </c>
      <c r="D37" s="104">
        <f t="shared" ref="D37:M37" si="14">SUM(D31,D33,D35)</f>
        <v>2</v>
      </c>
      <c r="E37" s="104">
        <f t="shared" si="14"/>
        <v>0</v>
      </c>
      <c r="F37" s="104">
        <f t="shared" si="14"/>
        <v>1</v>
      </c>
      <c r="G37" s="104">
        <f t="shared" si="14"/>
        <v>0</v>
      </c>
      <c r="H37" s="104">
        <f t="shared" si="14"/>
        <v>0</v>
      </c>
      <c r="I37" s="104">
        <f t="shared" si="14"/>
        <v>2</v>
      </c>
      <c r="J37" s="104">
        <f t="shared" si="14"/>
        <v>0</v>
      </c>
      <c r="K37" s="104">
        <f t="shared" si="14"/>
        <v>0</v>
      </c>
      <c r="L37" s="104">
        <f t="shared" si="14"/>
        <v>0</v>
      </c>
      <c r="M37" s="105">
        <f t="shared" si="14"/>
        <v>0</v>
      </c>
      <c r="N37" s="115">
        <f t="shared" si="13"/>
        <v>0</v>
      </c>
    </row>
    <row r="38" spans="1:14" ht="15.75" thickBot="1" x14ac:dyDescent="0.3">
      <c r="N38" s="116"/>
    </row>
    <row r="39" spans="1:14" ht="16.5" thickBot="1" x14ac:dyDescent="0.3">
      <c r="A39" s="505" t="s">
        <v>103</v>
      </c>
      <c r="B39" s="506"/>
      <c r="C39" s="506"/>
      <c r="D39" s="506"/>
      <c r="E39" s="506"/>
      <c r="F39" s="506"/>
      <c r="G39" s="506"/>
      <c r="H39" s="506"/>
      <c r="I39" s="506"/>
      <c r="J39" s="506"/>
      <c r="K39" s="506"/>
      <c r="L39" s="506"/>
      <c r="M39" s="507"/>
      <c r="N39" s="117"/>
    </row>
    <row r="40" spans="1:14" x14ac:dyDescent="0.25">
      <c r="A40" s="73" t="s">
        <v>29</v>
      </c>
      <c r="B40" s="81">
        <v>1</v>
      </c>
      <c r="C40" s="353">
        <v>25</v>
      </c>
      <c r="D40" s="90">
        <f t="shared" ref="D40:D45" si="15">SUM(H40:J40)</f>
        <v>25</v>
      </c>
      <c r="E40" s="355">
        <v>1</v>
      </c>
      <c r="F40" s="355">
        <v>8</v>
      </c>
      <c r="G40" s="355">
        <v>0</v>
      </c>
      <c r="H40" s="355">
        <v>16</v>
      </c>
      <c r="I40" s="355">
        <v>9</v>
      </c>
      <c r="J40" s="355">
        <v>0</v>
      </c>
      <c r="K40" s="355">
        <v>2</v>
      </c>
      <c r="L40" s="355">
        <v>9</v>
      </c>
      <c r="M40" s="356">
        <v>14</v>
      </c>
      <c r="N40" s="113">
        <f>SUM(K40:M40)</f>
        <v>25</v>
      </c>
    </row>
    <row r="41" spans="1:14" x14ac:dyDescent="0.25">
      <c r="A41" s="74" t="s">
        <v>34</v>
      </c>
      <c r="B41" s="82">
        <v>2</v>
      </c>
      <c r="C41" s="153">
        <v>25</v>
      </c>
      <c r="D41" s="90">
        <f t="shared" si="15"/>
        <v>25</v>
      </c>
      <c r="E41" s="154">
        <v>1</v>
      </c>
      <c r="F41" s="154">
        <v>8</v>
      </c>
      <c r="G41" s="154">
        <v>0</v>
      </c>
      <c r="H41" s="154">
        <v>16</v>
      </c>
      <c r="I41" s="154">
        <v>9</v>
      </c>
      <c r="J41" s="154">
        <v>0</v>
      </c>
      <c r="K41" s="154">
        <v>2</v>
      </c>
      <c r="L41" s="154">
        <v>9</v>
      </c>
      <c r="M41" s="155">
        <v>14</v>
      </c>
      <c r="N41" s="113">
        <f t="shared" ref="N41:N45" si="16">SUM(K41:M41)</f>
        <v>25</v>
      </c>
    </row>
    <row r="42" spans="1:14" x14ac:dyDescent="0.25">
      <c r="A42" s="75" t="s">
        <v>30</v>
      </c>
      <c r="B42" s="83">
        <v>3</v>
      </c>
      <c r="C42" s="153">
        <v>0</v>
      </c>
      <c r="D42" s="90">
        <f t="shared" si="15"/>
        <v>0</v>
      </c>
      <c r="E42" s="154">
        <v>0</v>
      </c>
      <c r="F42" s="154">
        <v>0</v>
      </c>
      <c r="G42" s="154">
        <v>0</v>
      </c>
      <c r="H42" s="154">
        <v>0</v>
      </c>
      <c r="I42" s="154">
        <v>0</v>
      </c>
      <c r="J42" s="154">
        <v>0</v>
      </c>
      <c r="K42" s="154">
        <v>0</v>
      </c>
      <c r="L42" s="154">
        <v>0</v>
      </c>
      <c r="M42" s="155">
        <v>0</v>
      </c>
      <c r="N42" s="113">
        <f t="shared" si="16"/>
        <v>0</v>
      </c>
    </row>
    <row r="43" spans="1:14" x14ac:dyDescent="0.25">
      <c r="A43" s="74" t="s">
        <v>34</v>
      </c>
      <c r="B43" s="82">
        <v>4</v>
      </c>
      <c r="C43" s="153">
        <v>0</v>
      </c>
      <c r="D43" s="90">
        <f t="shared" si="15"/>
        <v>0</v>
      </c>
      <c r="E43" s="154">
        <v>0</v>
      </c>
      <c r="F43" s="154">
        <v>0</v>
      </c>
      <c r="G43" s="154">
        <v>0</v>
      </c>
      <c r="H43" s="154">
        <v>0</v>
      </c>
      <c r="I43" s="154">
        <v>0</v>
      </c>
      <c r="J43" s="154">
        <v>0</v>
      </c>
      <c r="K43" s="154">
        <v>0</v>
      </c>
      <c r="L43" s="154">
        <v>0</v>
      </c>
      <c r="M43" s="155">
        <v>0</v>
      </c>
      <c r="N43" s="113">
        <f t="shared" si="16"/>
        <v>0</v>
      </c>
    </row>
    <row r="44" spans="1:14" x14ac:dyDescent="0.25">
      <c r="A44" s="75" t="s">
        <v>31</v>
      </c>
      <c r="B44" s="83">
        <v>5</v>
      </c>
      <c r="C44" s="153">
        <v>0</v>
      </c>
      <c r="D44" s="90">
        <f t="shared" si="15"/>
        <v>0</v>
      </c>
      <c r="E44" s="154">
        <v>0</v>
      </c>
      <c r="F44" s="154">
        <v>0</v>
      </c>
      <c r="G44" s="154">
        <v>0</v>
      </c>
      <c r="H44" s="154">
        <v>0</v>
      </c>
      <c r="I44" s="154">
        <v>0</v>
      </c>
      <c r="J44" s="154">
        <v>0</v>
      </c>
      <c r="K44" s="154">
        <v>0</v>
      </c>
      <c r="L44" s="154">
        <v>0</v>
      </c>
      <c r="M44" s="155">
        <v>0</v>
      </c>
      <c r="N44" s="113">
        <f t="shared" si="16"/>
        <v>0</v>
      </c>
    </row>
    <row r="45" spans="1:14" ht="15.75" thickBot="1" x14ac:dyDescent="0.3">
      <c r="A45" s="76" t="s">
        <v>34</v>
      </c>
      <c r="B45" s="84">
        <v>6</v>
      </c>
      <c r="C45" s="354">
        <v>0</v>
      </c>
      <c r="D45" s="90">
        <f t="shared" si="15"/>
        <v>0</v>
      </c>
      <c r="E45" s="357">
        <v>0</v>
      </c>
      <c r="F45" s="357">
        <v>0</v>
      </c>
      <c r="G45" s="357">
        <v>0</v>
      </c>
      <c r="H45" s="357">
        <v>0</v>
      </c>
      <c r="I45" s="357">
        <v>0</v>
      </c>
      <c r="J45" s="357">
        <v>0</v>
      </c>
      <c r="K45" s="357">
        <v>0</v>
      </c>
      <c r="L45" s="357">
        <v>0</v>
      </c>
      <c r="M45" s="358">
        <v>0</v>
      </c>
      <c r="N45" s="113">
        <f t="shared" si="16"/>
        <v>0</v>
      </c>
    </row>
    <row r="46" spans="1:14" x14ac:dyDescent="0.25">
      <c r="A46" s="96" t="s">
        <v>32</v>
      </c>
      <c r="B46" s="97">
        <v>7</v>
      </c>
      <c r="C46" s="98">
        <f>SUM(C40,C42,C44)</f>
        <v>25</v>
      </c>
      <c r="D46" s="99">
        <f t="shared" ref="D46:N47" si="17">SUM(D40,D42,D44)</f>
        <v>25</v>
      </c>
      <c r="E46" s="99">
        <f t="shared" si="17"/>
        <v>1</v>
      </c>
      <c r="F46" s="99">
        <f t="shared" si="17"/>
        <v>8</v>
      </c>
      <c r="G46" s="99">
        <f t="shared" si="17"/>
        <v>0</v>
      </c>
      <c r="H46" s="99">
        <f t="shared" si="17"/>
        <v>16</v>
      </c>
      <c r="I46" s="99">
        <f t="shared" si="17"/>
        <v>9</v>
      </c>
      <c r="J46" s="99">
        <f t="shared" si="17"/>
        <v>0</v>
      </c>
      <c r="K46" s="99">
        <f t="shared" si="17"/>
        <v>2</v>
      </c>
      <c r="L46" s="99">
        <f t="shared" si="17"/>
        <v>9</v>
      </c>
      <c r="M46" s="100">
        <f t="shared" si="17"/>
        <v>14</v>
      </c>
      <c r="N46" s="114">
        <f t="shared" si="17"/>
        <v>25</v>
      </c>
    </row>
    <row r="47" spans="1:14" ht="15.75" thickBot="1" x14ac:dyDescent="0.3">
      <c r="A47" s="101" t="s">
        <v>33</v>
      </c>
      <c r="B47" s="102">
        <v>8</v>
      </c>
      <c r="C47" s="103">
        <f>SUM(C41,C43,C45)</f>
        <v>25</v>
      </c>
      <c r="D47" s="104">
        <f t="shared" ref="D47:M47" si="18">SUM(D41,D43,D45)</f>
        <v>25</v>
      </c>
      <c r="E47" s="104">
        <f t="shared" si="18"/>
        <v>1</v>
      </c>
      <c r="F47" s="104">
        <f t="shared" si="18"/>
        <v>8</v>
      </c>
      <c r="G47" s="104">
        <f t="shared" si="18"/>
        <v>0</v>
      </c>
      <c r="H47" s="104">
        <f t="shared" si="18"/>
        <v>16</v>
      </c>
      <c r="I47" s="104">
        <f t="shared" si="18"/>
        <v>9</v>
      </c>
      <c r="J47" s="104">
        <f t="shared" si="18"/>
        <v>0</v>
      </c>
      <c r="K47" s="104">
        <f t="shared" si="18"/>
        <v>2</v>
      </c>
      <c r="L47" s="104">
        <f t="shared" si="18"/>
        <v>9</v>
      </c>
      <c r="M47" s="105">
        <f t="shared" si="18"/>
        <v>14</v>
      </c>
      <c r="N47" s="115">
        <f t="shared" si="17"/>
        <v>25</v>
      </c>
    </row>
    <row r="48" spans="1:14" ht="15.75" thickBot="1" x14ac:dyDescent="0.3">
      <c r="N48" s="116"/>
    </row>
    <row r="49" spans="1:14" ht="16.5" thickBot="1" x14ac:dyDescent="0.3">
      <c r="A49" s="505" t="s">
        <v>102</v>
      </c>
      <c r="B49" s="506"/>
      <c r="C49" s="506"/>
      <c r="D49" s="506"/>
      <c r="E49" s="506"/>
      <c r="F49" s="506"/>
      <c r="G49" s="506"/>
      <c r="H49" s="506"/>
      <c r="I49" s="506"/>
      <c r="J49" s="506"/>
      <c r="K49" s="506"/>
      <c r="L49" s="506"/>
      <c r="M49" s="507"/>
      <c r="N49" s="117"/>
    </row>
    <row r="50" spans="1:14" x14ac:dyDescent="0.25">
      <c r="A50" s="73" t="s">
        <v>29</v>
      </c>
      <c r="B50" s="81">
        <v>1</v>
      </c>
      <c r="C50" s="353">
        <v>0</v>
      </c>
      <c r="D50" s="90">
        <f t="shared" ref="D50:D55" si="19">SUM(H50:J50)</f>
        <v>0</v>
      </c>
      <c r="E50" s="355">
        <v>0</v>
      </c>
      <c r="F50" s="355">
        <v>0</v>
      </c>
      <c r="G50" s="355">
        <v>0</v>
      </c>
      <c r="H50" s="355">
        <v>0</v>
      </c>
      <c r="I50" s="355">
        <v>0</v>
      </c>
      <c r="J50" s="355">
        <v>0</v>
      </c>
      <c r="K50" s="355">
        <v>0</v>
      </c>
      <c r="L50" s="355">
        <v>0</v>
      </c>
      <c r="M50" s="356">
        <v>0</v>
      </c>
      <c r="N50" s="113">
        <f>SUM(K50:M50)</f>
        <v>0</v>
      </c>
    </row>
    <row r="51" spans="1:14" x14ac:dyDescent="0.25">
      <c r="A51" s="74" t="s">
        <v>34</v>
      </c>
      <c r="B51" s="82">
        <v>2</v>
      </c>
      <c r="C51" s="153">
        <v>0</v>
      </c>
      <c r="D51" s="90">
        <f t="shared" si="19"/>
        <v>0</v>
      </c>
      <c r="E51" s="154">
        <v>0</v>
      </c>
      <c r="F51" s="154">
        <v>0</v>
      </c>
      <c r="G51" s="154">
        <v>0</v>
      </c>
      <c r="H51" s="154">
        <v>0</v>
      </c>
      <c r="I51" s="154">
        <v>0</v>
      </c>
      <c r="J51" s="154">
        <v>0</v>
      </c>
      <c r="K51" s="154">
        <v>0</v>
      </c>
      <c r="L51" s="154">
        <v>0</v>
      </c>
      <c r="M51" s="155">
        <v>0</v>
      </c>
      <c r="N51" s="113">
        <f t="shared" ref="N51:N55" si="20">SUM(K51:M51)</f>
        <v>0</v>
      </c>
    </row>
    <row r="52" spans="1:14" x14ac:dyDescent="0.25">
      <c r="A52" s="75" t="s">
        <v>30</v>
      </c>
      <c r="B52" s="83">
        <v>3</v>
      </c>
      <c r="C52" s="153">
        <v>0</v>
      </c>
      <c r="D52" s="90">
        <f t="shared" si="19"/>
        <v>0</v>
      </c>
      <c r="E52" s="154">
        <v>0</v>
      </c>
      <c r="F52" s="154">
        <v>0</v>
      </c>
      <c r="G52" s="154">
        <v>0</v>
      </c>
      <c r="H52" s="154">
        <v>0</v>
      </c>
      <c r="I52" s="154">
        <v>0</v>
      </c>
      <c r="J52" s="154">
        <v>0</v>
      </c>
      <c r="K52" s="154">
        <v>0</v>
      </c>
      <c r="L52" s="154">
        <v>0</v>
      </c>
      <c r="M52" s="155">
        <v>0</v>
      </c>
      <c r="N52" s="113">
        <f t="shared" si="20"/>
        <v>0</v>
      </c>
    </row>
    <row r="53" spans="1:14" x14ac:dyDescent="0.25">
      <c r="A53" s="74" t="s">
        <v>34</v>
      </c>
      <c r="B53" s="82">
        <v>4</v>
      </c>
      <c r="C53" s="153">
        <v>0</v>
      </c>
      <c r="D53" s="90">
        <f t="shared" si="19"/>
        <v>0</v>
      </c>
      <c r="E53" s="154">
        <v>0</v>
      </c>
      <c r="F53" s="154">
        <v>0</v>
      </c>
      <c r="G53" s="154">
        <v>0</v>
      </c>
      <c r="H53" s="154">
        <v>0</v>
      </c>
      <c r="I53" s="154">
        <v>0</v>
      </c>
      <c r="J53" s="154">
        <v>0</v>
      </c>
      <c r="K53" s="154">
        <v>0</v>
      </c>
      <c r="L53" s="154">
        <v>0</v>
      </c>
      <c r="M53" s="155">
        <v>0</v>
      </c>
      <c r="N53" s="113">
        <f t="shared" si="20"/>
        <v>0</v>
      </c>
    </row>
    <row r="54" spans="1:14" x14ac:dyDescent="0.25">
      <c r="A54" s="75" t="s">
        <v>31</v>
      </c>
      <c r="B54" s="83">
        <v>5</v>
      </c>
      <c r="C54" s="153">
        <v>0</v>
      </c>
      <c r="D54" s="90">
        <f t="shared" si="19"/>
        <v>0</v>
      </c>
      <c r="E54" s="154">
        <v>0</v>
      </c>
      <c r="F54" s="154">
        <v>0</v>
      </c>
      <c r="G54" s="154">
        <v>0</v>
      </c>
      <c r="H54" s="154">
        <v>0</v>
      </c>
      <c r="I54" s="154">
        <v>0</v>
      </c>
      <c r="J54" s="154">
        <v>0</v>
      </c>
      <c r="K54" s="154">
        <v>0</v>
      </c>
      <c r="L54" s="154">
        <v>0</v>
      </c>
      <c r="M54" s="155">
        <v>0</v>
      </c>
      <c r="N54" s="113">
        <f t="shared" si="20"/>
        <v>0</v>
      </c>
    </row>
    <row r="55" spans="1:14" ht="15.75" thickBot="1" x14ac:dyDescent="0.3">
      <c r="A55" s="76" t="s">
        <v>34</v>
      </c>
      <c r="B55" s="84">
        <v>6</v>
      </c>
      <c r="C55" s="354">
        <v>0</v>
      </c>
      <c r="D55" s="90">
        <f t="shared" si="19"/>
        <v>0</v>
      </c>
      <c r="E55" s="357">
        <v>0</v>
      </c>
      <c r="F55" s="357">
        <v>0</v>
      </c>
      <c r="G55" s="357">
        <v>0</v>
      </c>
      <c r="H55" s="357">
        <v>0</v>
      </c>
      <c r="I55" s="357">
        <v>0</v>
      </c>
      <c r="J55" s="357">
        <v>0</v>
      </c>
      <c r="K55" s="357">
        <v>0</v>
      </c>
      <c r="L55" s="357">
        <v>0</v>
      </c>
      <c r="M55" s="358">
        <v>0</v>
      </c>
      <c r="N55" s="113">
        <f t="shared" si="20"/>
        <v>0</v>
      </c>
    </row>
    <row r="56" spans="1:14" x14ac:dyDescent="0.25">
      <c r="A56" s="96" t="s">
        <v>32</v>
      </c>
      <c r="B56" s="97">
        <v>7</v>
      </c>
      <c r="C56" s="98">
        <f>SUM(C50,C52,C54)</f>
        <v>0</v>
      </c>
      <c r="D56" s="99">
        <f t="shared" ref="D56:N57" si="21">SUM(D50,D52,D54)</f>
        <v>0</v>
      </c>
      <c r="E56" s="99">
        <f t="shared" si="21"/>
        <v>0</v>
      </c>
      <c r="F56" s="99">
        <f t="shared" si="21"/>
        <v>0</v>
      </c>
      <c r="G56" s="99">
        <f t="shared" si="21"/>
        <v>0</v>
      </c>
      <c r="H56" s="99">
        <f t="shared" si="21"/>
        <v>0</v>
      </c>
      <c r="I56" s="99">
        <f t="shared" si="21"/>
        <v>0</v>
      </c>
      <c r="J56" s="99">
        <f t="shared" si="21"/>
        <v>0</v>
      </c>
      <c r="K56" s="99">
        <f t="shared" si="21"/>
        <v>0</v>
      </c>
      <c r="L56" s="99">
        <f t="shared" si="21"/>
        <v>0</v>
      </c>
      <c r="M56" s="100">
        <f t="shared" si="21"/>
        <v>0</v>
      </c>
      <c r="N56" s="114">
        <f t="shared" si="21"/>
        <v>0</v>
      </c>
    </row>
    <row r="57" spans="1:14" ht="15.75" thickBot="1" x14ac:dyDescent="0.3">
      <c r="A57" s="101" t="s">
        <v>33</v>
      </c>
      <c r="B57" s="102">
        <v>8</v>
      </c>
      <c r="C57" s="103">
        <f>SUM(C51,C53,C55)</f>
        <v>0</v>
      </c>
      <c r="D57" s="104">
        <f t="shared" ref="D57:M57" si="22">SUM(D51,D53,D55)</f>
        <v>0</v>
      </c>
      <c r="E57" s="104">
        <f t="shared" si="22"/>
        <v>0</v>
      </c>
      <c r="F57" s="104">
        <f t="shared" si="22"/>
        <v>0</v>
      </c>
      <c r="G57" s="104">
        <f t="shared" si="22"/>
        <v>0</v>
      </c>
      <c r="H57" s="104">
        <f t="shared" si="22"/>
        <v>0</v>
      </c>
      <c r="I57" s="104">
        <f t="shared" si="22"/>
        <v>0</v>
      </c>
      <c r="J57" s="104">
        <f t="shared" si="22"/>
        <v>0</v>
      </c>
      <c r="K57" s="104">
        <f t="shared" si="22"/>
        <v>0</v>
      </c>
      <c r="L57" s="104">
        <f t="shared" si="22"/>
        <v>0</v>
      </c>
      <c r="M57" s="105">
        <f t="shared" si="22"/>
        <v>0</v>
      </c>
      <c r="N57" s="115">
        <f t="shared" si="21"/>
        <v>0</v>
      </c>
    </row>
    <row r="58" spans="1:14" ht="15.75" thickBot="1" x14ac:dyDescent="0.3">
      <c r="N58" s="116"/>
    </row>
    <row r="59" spans="1:14" ht="16.5" thickBot="1" x14ac:dyDescent="0.3">
      <c r="A59" s="505" t="s">
        <v>104</v>
      </c>
      <c r="B59" s="506"/>
      <c r="C59" s="506"/>
      <c r="D59" s="506"/>
      <c r="E59" s="506"/>
      <c r="F59" s="506"/>
      <c r="G59" s="506"/>
      <c r="H59" s="506"/>
      <c r="I59" s="506"/>
      <c r="J59" s="506"/>
      <c r="K59" s="506"/>
      <c r="L59" s="506"/>
      <c r="M59" s="507"/>
      <c r="N59" s="117"/>
    </row>
    <row r="60" spans="1:14" x14ac:dyDescent="0.25">
      <c r="A60" s="73" t="s">
        <v>29</v>
      </c>
      <c r="B60" s="81">
        <v>1</v>
      </c>
      <c r="C60" s="353">
        <v>1</v>
      </c>
      <c r="D60" s="90">
        <f t="shared" ref="D60:D65" si="23">SUM(H60:J60)</f>
        <v>1</v>
      </c>
      <c r="E60" s="355">
        <v>1</v>
      </c>
      <c r="F60" s="355">
        <v>0</v>
      </c>
      <c r="G60" s="355">
        <v>0</v>
      </c>
      <c r="H60" s="355">
        <v>1</v>
      </c>
      <c r="I60" s="355">
        <v>0</v>
      </c>
      <c r="J60" s="355">
        <v>0</v>
      </c>
      <c r="K60" s="355">
        <v>0</v>
      </c>
      <c r="L60" s="355">
        <v>1</v>
      </c>
      <c r="M60" s="356">
        <v>0</v>
      </c>
      <c r="N60" s="113">
        <f>SUM(K60:M60)</f>
        <v>1</v>
      </c>
    </row>
    <row r="61" spans="1:14" x14ac:dyDescent="0.25">
      <c r="A61" s="74" t="s">
        <v>34</v>
      </c>
      <c r="B61" s="82">
        <v>2</v>
      </c>
      <c r="C61" s="153">
        <v>1</v>
      </c>
      <c r="D61" s="90">
        <f t="shared" si="23"/>
        <v>1</v>
      </c>
      <c r="E61" s="154">
        <v>1</v>
      </c>
      <c r="F61" s="154">
        <v>0</v>
      </c>
      <c r="G61" s="154">
        <v>0</v>
      </c>
      <c r="H61" s="154">
        <v>1</v>
      </c>
      <c r="I61" s="154">
        <v>0</v>
      </c>
      <c r="J61" s="154">
        <v>0</v>
      </c>
      <c r="K61" s="154">
        <v>0</v>
      </c>
      <c r="L61" s="154">
        <v>1</v>
      </c>
      <c r="M61" s="155">
        <v>0</v>
      </c>
      <c r="N61" s="113">
        <f t="shared" ref="N61:N65" si="24">SUM(K61:M61)</f>
        <v>1</v>
      </c>
    </row>
    <row r="62" spans="1:14" x14ac:dyDescent="0.25">
      <c r="A62" s="75" t="s">
        <v>30</v>
      </c>
      <c r="B62" s="83">
        <v>3</v>
      </c>
      <c r="C62" s="153">
        <v>0</v>
      </c>
      <c r="D62" s="90">
        <f t="shared" si="23"/>
        <v>0</v>
      </c>
      <c r="E62" s="154">
        <v>0</v>
      </c>
      <c r="F62" s="154">
        <v>0</v>
      </c>
      <c r="G62" s="154">
        <v>0</v>
      </c>
      <c r="H62" s="154">
        <v>0</v>
      </c>
      <c r="I62" s="154">
        <v>0</v>
      </c>
      <c r="J62" s="154">
        <v>0</v>
      </c>
      <c r="K62" s="154">
        <v>0</v>
      </c>
      <c r="L62" s="154">
        <v>0</v>
      </c>
      <c r="M62" s="155">
        <v>0</v>
      </c>
      <c r="N62" s="113">
        <f t="shared" si="24"/>
        <v>0</v>
      </c>
    </row>
    <row r="63" spans="1:14" x14ac:dyDescent="0.25">
      <c r="A63" s="74" t="s">
        <v>34</v>
      </c>
      <c r="B63" s="82">
        <v>4</v>
      </c>
      <c r="C63" s="153">
        <v>0</v>
      </c>
      <c r="D63" s="90">
        <f t="shared" si="23"/>
        <v>0</v>
      </c>
      <c r="E63" s="154">
        <v>0</v>
      </c>
      <c r="F63" s="154">
        <v>0</v>
      </c>
      <c r="G63" s="154">
        <v>0</v>
      </c>
      <c r="H63" s="154">
        <v>0</v>
      </c>
      <c r="I63" s="154">
        <v>0</v>
      </c>
      <c r="J63" s="154">
        <v>0</v>
      </c>
      <c r="K63" s="154">
        <v>0</v>
      </c>
      <c r="L63" s="154">
        <v>0</v>
      </c>
      <c r="M63" s="155">
        <v>0</v>
      </c>
      <c r="N63" s="113">
        <f t="shared" si="24"/>
        <v>0</v>
      </c>
    </row>
    <row r="64" spans="1:14" x14ac:dyDescent="0.25">
      <c r="A64" s="75" t="s">
        <v>31</v>
      </c>
      <c r="B64" s="83">
        <v>5</v>
      </c>
      <c r="C64" s="153">
        <v>0</v>
      </c>
      <c r="D64" s="90">
        <f t="shared" si="23"/>
        <v>0</v>
      </c>
      <c r="E64" s="154">
        <v>0</v>
      </c>
      <c r="F64" s="154">
        <v>0</v>
      </c>
      <c r="G64" s="154">
        <v>0</v>
      </c>
      <c r="H64" s="154">
        <v>0</v>
      </c>
      <c r="I64" s="154">
        <v>0</v>
      </c>
      <c r="J64" s="154">
        <v>0</v>
      </c>
      <c r="K64" s="154">
        <v>0</v>
      </c>
      <c r="L64" s="154">
        <v>0</v>
      </c>
      <c r="M64" s="155">
        <v>0</v>
      </c>
      <c r="N64" s="113">
        <f t="shared" si="24"/>
        <v>0</v>
      </c>
    </row>
    <row r="65" spans="1:14" ht="15.75" thickBot="1" x14ac:dyDescent="0.3">
      <c r="A65" s="76" t="s">
        <v>34</v>
      </c>
      <c r="B65" s="84">
        <v>6</v>
      </c>
      <c r="C65" s="354">
        <v>0</v>
      </c>
      <c r="D65" s="90">
        <f t="shared" si="23"/>
        <v>0</v>
      </c>
      <c r="E65" s="357">
        <v>0</v>
      </c>
      <c r="F65" s="357">
        <v>0</v>
      </c>
      <c r="G65" s="357">
        <v>0</v>
      </c>
      <c r="H65" s="357">
        <v>0</v>
      </c>
      <c r="I65" s="357">
        <v>0</v>
      </c>
      <c r="J65" s="357">
        <v>0</v>
      </c>
      <c r="K65" s="357">
        <v>0</v>
      </c>
      <c r="L65" s="357">
        <v>0</v>
      </c>
      <c r="M65" s="358">
        <v>0</v>
      </c>
      <c r="N65" s="113">
        <f t="shared" si="24"/>
        <v>0</v>
      </c>
    </row>
    <row r="66" spans="1:14" x14ac:dyDescent="0.25">
      <c r="A66" s="96" t="s">
        <v>32</v>
      </c>
      <c r="B66" s="97">
        <v>7</v>
      </c>
      <c r="C66" s="98">
        <f>SUM(C60,C62,C64)</f>
        <v>1</v>
      </c>
      <c r="D66" s="99">
        <f t="shared" ref="D66:N67" si="25">SUM(D60,D62,D64)</f>
        <v>1</v>
      </c>
      <c r="E66" s="99">
        <f t="shared" si="25"/>
        <v>1</v>
      </c>
      <c r="F66" s="99">
        <f t="shared" si="25"/>
        <v>0</v>
      </c>
      <c r="G66" s="99">
        <f t="shared" si="25"/>
        <v>0</v>
      </c>
      <c r="H66" s="99">
        <f t="shared" si="25"/>
        <v>1</v>
      </c>
      <c r="I66" s="99">
        <f t="shared" si="25"/>
        <v>0</v>
      </c>
      <c r="J66" s="99">
        <f t="shared" si="25"/>
        <v>0</v>
      </c>
      <c r="K66" s="99">
        <f t="shared" si="25"/>
        <v>0</v>
      </c>
      <c r="L66" s="99">
        <f t="shared" si="25"/>
        <v>1</v>
      </c>
      <c r="M66" s="100">
        <f t="shared" si="25"/>
        <v>0</v>
      </c>
      <c r="N66" s="114">
        <f t="shared" si="25"/>
        <v>1</v>
      </c>
    </row>
    <row r="67" spans="1:14" ht="15.75" thickBot="1" x14ac:dyDescent="0.3">
      <c r="A67" s="101" t="s">
        <v>33</v>
      </c>
      <c r="B67" s="102">
        <v>8</v>
      </c>
      <c r="C67" s="103">
        <f>SUM(C61,C63,C65)</f>
        <v>1</v>
      </c>
      <c r="D67" s="104">
        <f t="shared" ref="D67:M67" si="26">SUM(D61,D63,D65)</f>
        <v>1</v>
      </c>
      <c r="E67" s="104">
        <f t="shared" si="26"/>
        <v>1</v>
      </c>
      <c r="F67" s="104">
        <f t="shared" si="26"/>
        <v>0</v>
      </c>
      <c r="G67" s="104">
        <f t="shared" si="26"/>
        <v>0</v>
      </c>
      <c r="H67" s="104">
        <f t="shared" si="26"/>
        <v>1</v>
      </c>
      <c r="I67" s="104">
        <f t="shared" si="26"/>
        <v>0</v>
      </c>
      <c r="J67" s="104">
        <f t="shared" si="26"/>
        <v>0</v>
      </c>
      <c r="K67" s="104">
        <f t="shared" si="26"/>
        <v>0</v>
      </c>
      <c r="L67" s="104">
        <f t="shared" si="26"/>
        <v>1</v>
      </c>
      <c r="M67" s="105">
        <f t="shared" si="26"/>
        <v>0</v>
      </c>
      <c r="N67" s="115">
        <f t="shared" si="25"/>
        <v>1</v>
      </c>
    </row>
    <row r="68" spans="1:14" x14ac:dyDescent="0.25">
      <c r="N68" s="116"/>
    </row>
    <row r="69" spans="1:14" ht="15.75" thickBot="1" x14ac:dyDescent="0.3">
      <c r="N69" s="116"/>
    </row>
    <row r="70" spans="1:14" ht="16.5" thickBot="1" x14ac:dyDescent="0.3">
      <c r="A70" s="505" t="s">
        <v>106</v>
      </c>
      <c r="B70" s="506"/>
      <c r="C70" s="506"/>
      <c r="D70" s="506"/>
      <c r="E70" s="506"/>
      <c r="F70" s="506"/>
      <c r="G70" s="506"/>
      <c r="H70" s="506"/>
      <c r="I70" s="506"/>
      <c r="J70" s="506"/>
      <c r="K70" s="506"/>
      <c r="L70" s="506"/>
      <c r="M70" s="507"/>
      <c r="N70" s="117"/>
    </row>
    <row r="71" spans="1:14" x14ac:dyDescent="0.25">
      <c r="A71" s="73" t="s">
        <v>29</v>
      </c>
      <c r="B71" s="81">
        <v>1</v>
      </c>
      <c r="C71" s="353">
        <v>10</v>
      </c>
      <c r="D71" s="90">
        <f t="shared" ref="D71:D76" si="27">SUM(H71:J71)</f>
        <v>10</v>
      </c>
      <c r="E71" s="355">
        <v>0</v>
      </c>
      <c r="F71" s="355">
        <v>0</v>
      </c>
      <c r="G71" s="355">
        <v>0</v>
      </c>
      <c r="H71" s="355">
        <v>5</v>
      </c>
      <c r="I71" s="355">
        <v>5</v>
      </c>
      <c r="J71" s="355">
        <v>0</v>
      </c>
      <c r="K71" s="355">
        <v>2</v>
      </c>
      <c r="L71" s="355">
        <v>7</v>
      </c>
      <c r="M71" s="356">
        <v>1</v>
      </c>
      <c r="N71" s="113">
        <f>SUM(K71:M71)</f>
        <v>10</v>
      </c>
    </row>
    <row r="72" spans="1:14" x14ac:dyDescent="0.25">
      <c r="A72" s="74" t="s">
        <v>34</v>
      </c>
      <c r="B72" s="82">
        <v>2</v>
      </c>
      <c r="C72" s="153">
        <v>10</v>
      </c>
      <c r="D72" s="90">
        <f t="shared" si="27"/>
        <v>10</v>
      </c>
      <c r="E72" s="154">
        <v>0</v>
      </c>
      <c r="F72" s="154">
        <v>0</v>
      </c>
      <c r="G72" s="154">
        <v>0</v>
      </c>
      <c r="H72" s="154">
        <v>5</v>
      </c>
      <c r="I72" s="154">
        <v>5</v>
      </c>
      <c r="J72" s="154">
        <v>0</v>
      </c>
      <c r="K72" s="154">
        <v>2</v>
      </c>
      <c r="L72" s="154">
        <v>7</v>
      </c>
      <c r="M72" s="155">
        <v>1</v>
      </c>
      <c r="N72" s="113">
        <f t="shared" ref="N72:N76" si="28">SUM(K72:M72)</f>
        <v>10</v>
      </c>
    </row>
    <row r="73" spans="1:14" x14ac:dyDescent="0.25">
      <c r="A73" s="75" t="s">
        <v>30</v>
      </c>
      <c r="B73" s="83">
        <v>3</v>
      </c>
      <c r="C73" s="153">
        <v>0</v>
      </c>
      <c r="D73" s="90">
        <f t="shared" si="27"/>
        <v>0</v>
      </c>
      <c r="E73" s="154">
        <v>0</v>
      </c>
      <c r="F73" s="154">
        <v>0</v>
      </c>
      <c r="G73" s="154">
        <v>0</v>
      </c>
      <c r="H73" s="154">
        <v>0</v>
      </c>
      <c r="I73" s="154">
        <v>0</v>
      </c>
      <c r="J73" s="154">
        <v>0</v>
      </c>
      <c r="K73" s="154">
        <v>0</v>
      </c>
      <c r="L73" s="154">
        <v>0</v>
      </c>
      <c r="M73" s="155">
        <v>0</v>
      </c>
      <c r="N73" s="113">
        <f t="shared" si="28"/>
        <v>0</v>
      </c>
    </row>
    <row r="74" spans="1:14" x14ac:dyDescent="0.25">
      <c r="A74" s="74" t="s">
        <v>34</v>
      </c>
      <c r="B74" s="82">
        <v>4</v>
      </c>
      <c r="C74" s="153">
        <v>0</v>
      </c>
      <c r="D74" s="90">
        <f t="shared" si="27"/>
        <v>0</v>
      </c>
      <c r="E74" s="154">
        <v>0</v>
      </c>
      <c r="F74" s="154">
        <v>0</v>
      </c>
      <c r="G74" s="154">
        <v>0</v>
      </c>
      <c r="H74" s="154">
        <v>0</v>
      </c>
      <c r="I74" s="154">
        <v>0</v>
      </c>
      <c r="J74" s="154">
        <v>0</v>
      </c>
      <c r="K74" s="154">
        <v>0</v>
      </c>
      <c r="L74" s="154">
        <v>0</v>
      </c>
      <c r="M74" s="155">
        <v>0</v>
      </c>
      <c r="N74" s="113">
        <f t="shared" si="28"/>
        <v>0</v>
      </c>
    </row>
    <row r="75" spans="1:14" x14ac:dyDescent="0.25">
      <c r="A75" s="75" t="s">
        <v>31</v>
      </c>
      <c r="B75" s="83">
        <v>5</v>
      </c>
      <c r="C75" s="153">
        <v>0</v>
      </c>
      <c r="D75" s="90">
        <f t="shared" si="27"/>
        <v>0</v>
      </c>
      <c r="E75" s="154">
        <v>0</v>
      </c>
      <c r="F75" s="154">
        <v>0</v>
      </c>
      <c r="G75" s="154">
        <v>0</v>
      </c>
      <c r="H75" s="154">
        <v>0</v>
      </c>
      <c r="I75" s="154">
        <v>0</v>
      </c>
      <c r="J75" s="154">
        <v>0</v>
      </c>
      <c r="K75" s="154">
        <v>0</v>
      </c>
      <c r="L75" s="154">
        <v>0</v>
      </c>
      <c r="M75" s="155">
        <v>0</v>
      </c>
      <c r="N75" s="113">
        <f t="shared" si="28"/>
        <v>0</v>
      </c>
    </row>
    <row r="76" spans="1:14" ht="15.75" thickBot="1" x14ac:dyDescent="0.3">
      <c r="A76" s="76" t="s">
        <v>34</v>
      </c>
      <c r="B76" s="84">
        <v>6</v>
      </c>
      <c r="C76" s="354">
        <v>0</v>
      </c>
      <c r="D76" s="90">
        <f t="shared" si="27"/>
        <v>0</v>
      </c>
      <c r="E76" s="357">
        <v>0</v>
      </c>
      <c r="F76" s="357">
        <v>0</v>
      </c>
      <c r="G76" s="357">
        <v>0</v>
      </c>
      <c r="H76" s="357">
        <v>0</v>
      </c>
      <c r="I76" s="357">
        <v>0</v>
      </c>
      <c r="J76" s="357">
        <v>0</v>
      </c>
      <c r="K76" s="357">
        <v>0</v>
      </c>
      <c r="L76" s="357">
        <v>0</v>
      </c>
      <c r="M76" s="358">
        <v>0</v>
      </c>
      <c r="N76" s="113">
        <f t="shared" si="28"/>
        <v>0</v>
      </c>
    </row>
    <row r="77" spans="1:14" x14ac:dyDescent="0.25">
      <c r="A77" s="96" t="s">
        <v>32</v>
      </c>
      <c r="B77" s="97">
        <v>7</v>
      </c>
      <c r="C77" s="98">
        <f>SUM(C71,C73,C75)</f>
        <v>10</v>
      </c>
      <c r="D77" s="99">
        <f t="shared" ref="D77:N78" si="29">SUM(D71,D73,D75)</f>
        <v>10</v>
      </c>
      <c r="E77" s="99">
        <f t="shared" si="29"/>
        <v>0</v>
      </c>
      <c r="F77" s="99">
        <f t="shared" si="29"/>
        <v>0</v>
      </c>
      <c r="G77" s="99">
        <f t="shared" si="29"/>
        <v>0</v>
      </c>
      <c r="H77" s="99">
        <f t="shared" si="29"/>
        <v>5</v>
      </c>
      <c r="I77" s="99">
        <f t="shared" si="29"/>
        <v>5</v>
      </c>
      <c r="J77" s="99">
        <f t="shared" si="29"/>
        <v>0</v>
      </c>
      <c r="K77" s="99">
        <f t="shared" si="29"/>
        <v>2</v>
      </c>
      <c r="L77" s="99">
        <f t="shared" si="29"/>
        <v>7</v>
      </c>
      <c r="M77" s="100">
        <f t="shared" si="29"/>
        <v>1</v>
      </c>
      <c r="N77" s="114">
        <f t="shared" si="29"/>
        <v>10</v>
      </c>
    </row>
    <row r="78" spans="1:14" ht="15.75" thickBot="1" x14ac:dyDescent="0.3">
      <c r="A78" s="101" t="s">
        <v>33</v>
      </c>
      <c r="B78" s="102">
        <v>8</v>
      </c>
      <c r="C78" s="103">
        <f>SUM(C72,C74,C76)</f>
        <v>10</v>
      </c>
      <c r="D78" s="104">
        <f t="shared" ref="D78:M78" si="30">SUM(D72,D74,D76)</f>
        <v>10</v>
      </c>
      <c r="E78" s="104">
        <f t="shared" si="30"/>
        <v>0</v>
      </c>
      <c r="F78" s="104">
        <f t="shared" si="30"/>
        <v>0</v>
      </c>
      <c r="G78" s="104">
        <f t="shared" si="30"/>
        <v>0</v>
      </c>
      <c r="H78" s="104">
        <f t="shared" si="30"/>
        <v>5</v>
      </c>
      <c r="I78" s="104">
        <f t="shared" si="30"/>
        <v>5</v>
      </c>
      <c r="J78" s="104">
        <f t="shared" si="30"/>
        <v>0</v>
      </c>
      <c r="K78" s="104">
        <f t="shared" si="30"/>
        <v>2</v>
      </c>
      <c r="L78" s="104">
        <f t="shared" si="30"/>
        <v>7</v>
      </c>
      <c r="M78" s="105">
        <f t="shared" si="30"/>
        <v>1</v>
      </c>
      <c r="N78" s="115">
        <f t="shared" si="29"/>
        <v>10</v>
      </c>
    </row>
    <row r="82" spans="1:5" x14ac:dyDescent="0.25">
      <c r="A82" s="404" t="s">
        <v>232</v>
      </c>
      <c r="B82" s="37"/>
      <c r="C82" s="37"/>
      <c r="D82" s="37"/>
      <c r="E82" s="37"/>
    </row>
    <row r="83" spans="1:5" x14ac:dyDescent="0.25">
      <c r="A83" s="404"/>
      <c r="B83" s="31"/>
      <c r="C83" s="31"/>
      <c r="D83" s="31"/>
      <c r="E83" s="31"/>
    </row>
    <row r="84" spans="1:5" x14ac:dyDescent="0.25">
      <c r="A84" s="404"/>
      <c r="B84" s="359" t="s">
        <v>37</v>
      </c>
      <c r="C84" s="359"/>
      <c r="D84" s="359"/>
      <c r="E84" s="359"/>
    </row>
    <row r="85" spans="1:5" x14ac:dyDescent="0.25">
      <c r="A85" s="404"/>
      <c r="B85" s="359"/>
      <c r="C85" s="359"/>
      <c r="D85" s="359"/>
      <c r="E85" s="359"/>
    </row>
    <row r="86" spans="1:5" x14ac:dyDescent="0.25">
      <c r="A86" s="31"/>
      <c r="B86" s="418" t="s">
        <v>36</v>
      </c>
      <c r="C86" s="418"/>
      <c r="D86" s="418"/>
      <c r="E86" s="418"/>
    </row>
  </sheetData>
  <sheetProtection password="C476" sheet="1" objects="1" scenarios="1"/>
  <mergeCells count="29">
    <mergeCell ref="B86:E86"/>
    <mergeCell ref="A59:M59"/>
    <mergeCell ref="A70:M70"/>
    <mergeCell ref="N2:N8"/>
    <mergeCell ref="A82:A85"/>
    <mergeCell ref="B84:E85"/>
    <mergeCell ref="C2:M3"/>
    <mergeCell ref="A9:M9"/>
    <mergeCell ref="A19:M19"/>
    <mergeCell ref="A29:M29"/>
    <mergeCell ref="A39:M39"/>
    <mergeCell ref="A49:M49"/>
    <mergeCell ref="E5:E7"/>
    <mergeCell ref="H5:J5"/>
    <mergeCell ref="K5:M5"/>
    <mergeCell ref="H6:H7"/>
    <mergeCell ref="G4:G7"/>
    <mergeCell ref="H4:M4"/>
    <mergeCell ref="D5:D7"/>
    <mergeCell ref="A2:A7"/>
    <mergeCell ref="B2:B7"/>
    <mergeCell ref="C4:C7"/>
    <mergeCell ref="D4:E4"/>
    <mergeCell ref="F4:F7"/>
    <mergeCell ref="I6:I7"/>
    <mergeCell ref="J6:J7"/>
    <mergeCell ref="K6:K7"/>
    <mergeCell ref="L6:L7"/>
    <mergeCell ref="M6:M7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499984740745262"/>
  </sheetPr>
  <dimension ref="A1:P23"/>
  <sheetViews>
    <sheetView view="pageBreakPreview" zoomScaleNormal="100" zoomScaleSheetLayoutView="100" workbookViewId="0">
      <selection activeCell="T11" sqref="T11"/>
    </sheetView>
  </sheetViews>
  <sheetFormatPr defaultRowHeight="15" x14ac:dyDescent="0.25"/>
  <cols>
    <col min="1" max="1" width="31.28515625" customWidth="1"/>
    <col min="2" max="2" width="2.7109375" style="34" customWidth="1"/>
    <col min="3" max="10" width="10.7109375" customWidth="1"/>
    <col min="11" max="13" width="10.7109375" style="28" customWidth="1"/>
    <col min="14" max="16" width="10.7109375" customWidth="1"/>
  </cols>
  <sheetData>
    <row r="1" spans="1:16" ht="15.75" thickBot="1" x14ac:dyDescent="0.3">
      <c r="A1" s="29"/>
      <c r="B1" s="247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5" customHeight="1" x14ac:dyDescent="0.25">
      <c r="A2" s="523" t="s">
        <v>120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</row>
    <row r="3" spans="1:16" x14ac:dyDescent="0.25">
      <c r="A3" s="525"/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</row>
    <row r="4" spans="1:16" ht="24" customHeight="1" x14ac:dyDescent="0.25">
      <c r="A4" s="528" t="s">
        <v>0</v>
      </c>
      <c r="B4" s="527" t="s">
        <v>1</v>
      </c>
      <c r="C4" s="520" t="s">
        <v>89</v>
      </c>
      <c r="D4" s="520" t="s">
        <v>115</v>
      </c>
      <c r="E4" s="520"/>
      <c r="F4" s="520" t="s">
        <v>113</v>
      </c>
      <c r="G4" s="520" t="s">
        <v>92</v>
      </c>
      <c r="H4" s="520"/>
      <c r="I4" s="520"/>
      <c r="J4" s="520"/>
      <c r="K4" s="520"/>
      <c r="L4" s="520"/>
      <c r="M4" s="520"/>
      <c r="N4" s="520"/>
      <c r="O4" s="520"/>
      <c r="P4" s="520"/>
    </row>
    <row r="5" spans="1:16" ht="33" customHeight="1" x14ac:dyDescent="0.25">
      <c r="A5" s="528"/>
      <c r="B5" s="527"/>
      <c r="C5" s="520"/>
      <c r="D5" s="520" t="s">
        <v>114</v>
      </c>
      <c r="E5" s="522" t="s">
        <v>121</v>
      </c>
      <c r="F5" s="520"/>
      <c r="G5" s="520" t="s">
        <v>94</v>
      </c>
      <c r="H5" s="520"/>
      <c r="I5" s="520"/>
      <c r="J5" s="520"/>
      <c r="K5" s="520" t="s">
        <v>116</v>
      </c>
      <c r="L5" s="520"/>
      <c r="M5" s="520"/>
      <c r="N5" s="520" t="s">
        <v>108</v>
      </c>
      <c r="O5" s="520"/>
      <c r="P5" s="520"/>
    </row>
    <row r="6" spans="1:16" x14ac:dyDescent="0.25">
      <c r="A6" s="528"/>
      <c r="B6" s="527"/>
      <c r="C6" s="520"/>
      <c r="D6" s="520"/>
      <c r="E6" s="522"/>
      <c r="F6" s="520"/>
      <c r="G6" s="521" t="s">
        <v>95</v>
      </c>
      <c r="H6" s="521" t="s">
        <v>111</v>
      </c>
      <c r="I6" s="521" t="s">
        <v>96</v>
      </c>
      <c r="J6" s="521" t="s">
        <v>112</v>
      </c>
      <c r="K6" s="521" t="s">
        <v>117</v>
      </c>
      <c r="L6" s="521" t="s">
        <v>118</v>
      </c>
      <c r="M6" s="521" t="s">
        <v>119</v>
      </c>
      <c r="N6" s="521" t="s">
        <v>97</v>
      </c>
      <c r="O6" s="521" t="s">
        <v>98</v>
      </c>
      <c r="P6" s="521" t="s">
        <v>99</v>
      </c>
    </row>
    <row r="7" spans="1:16" ht="47.25" customHeight="1" x14ac:dyDescent="0.25">
      <c r="A7" s="528"/>
      <c r="B7" s="527"/>
      <c r="C7" s="520"/>
      <c r="D7" s="520"/>
      <c r="E7" s="522"/>
      <c r="F7" s="520"/>
      <c r="G7" s="521"/>
      <c r="H7" s="521"/>
      <c r="I7" s="521"/>
      <c r="J7" s="521"/>
      <c r="K7" s="521"/>
      <c r="L7" s="521"/>
      <c r="M7" s="521"/>
      <c r="N7" s="521"/>
      <c r="O7" s="521"/>
      <c r="P7" s="521"/>
    </row>
    <row r="8" spans="1:16" ht="13.5" customHeight="1" thickBot="1" x14ac:dyDescent="0.3">
      <c r="A8" s="248" t="s">
        <v>27</v>
      </c>
      <c r="B8" s="249" t="s">
        <v>28</v>
      </c>
      <c r="C8" s="250">
        <v>1</v>
      </c>
      <c r="D8" s="250">
        <v>2</v>
      </c>
      <c r="E8" s="250">
        <v>3</v>
      </c>
      <c r="F8" s="250">
        <v>4</v>
      </c>
      <c r="G8" s="250">
        <v>6</v>
      </c>
      <c r="H8" s="250">
        <v>7</v>
      </c>
      <c r="I8" s="250">
        <v>8</v>
      </c>
      <c r="J8" s="250">
        <v>9</v>
      </c>
      <c r="K8" s="250">
        <v>10</v>
      </c>
      <c r="L8" s="250">
        <v>11</v>
      </c>
      <c r="M8" s="250">
        <v>12</v>
      </c>
      <c r="N8" s="250">
        <v>10</v>
      </c>
      <c r="O8" s="250">
        <v>11</v>
      </c>
      <c r="P8" s="250">
        <v>12</v>
      </c>
    </row>
    <row r="9" spans="1:16" x14ac:dyDescent="0.25">
      <c r="A9" s="251" t="s">
        <v>29</v>
      </c>
      <c r="B9" s="252">
        <v>1</v>
      </c>
      <c r="C9" s="118">
        <v>25</v>
      </c>
      <c r="D9" s="253">
        <f t="shared" ref="D9:D14" si="0">SUM(G9,I9)</f>
        <v>25</v>
      </c>
      <c r="E9" s="253">
        <f>C9-D9</f>
        <v>0</v>
      </c>
      <c r="F9" s="121">
        <v>8</v>
      </c>
      <c r="G9" s="121">
        <v>16</v>
      </c>
      <c r="H9" s="121">
        <v>14</v>
      </c>
      <c r="I9" s="121">
        <v>9</v>
      </c>
      <c r="J9" s="121">
        <v>9</v>
      </c>
      <c r="K9" s="121">
        <v>12</v>
      </c>
      <c r="L9" s="121">
        <v>10</v>
      </c>
      <c r="M9" s="253">
        <f>D9-K9-L9</f>
        <v>3</v>
      </c>
      <c r="N9" s="121">
        <v>2</v>
      </c>
      <c r="O9" s="121">
        <v>9</v>
      </c>
      <c r="P9" s="253">
        <f t="shared" ref="P9:P14" si="1">D9-N9-O9</f>
        <v>14</v>
      </c>
    </row>
    <row r="10" spans="1:16" x14ac:dyDescent="0.25">
      <c r="A10" s="254" t="s">
        <v>34</v>
      </c>
      <c r="B10" s="255">
        <v>2</v>
      </c>
      <c r="C10" s="119">
        <v>25</v>
      </c>
      <c r="D10" s="256">
        <f t="shared" si="0"/>
        <v>25</v>
      </c>
      <c r="E10" s="256">
        <f t="shared" ref="E10:E14" si="2">C10-D10</f>
        <v>0</v>
      </c>
      <c r="F10" s="122">
        <v>8</v>
      </c>
      <c r="G10" s="122">
        <v>16</v>
      </c>
      <c r="H10" s="122">
        <v>14</v>
      </c>
      <c r="I10" s="122">
        <v>9</v>
      </c>
      <c r="J10" s="122">
        <v>9</v>
      </c>
      <c r="K10" s="122">
        <v>12</v>
      </c>
      <c r="L10" s="122">
        <v>10</v>
      </c>
      <c r="M10" s="256">
        <f t="shared" ref="M10:M14" si="3">D10-K10-L10</f>
        <v>3</v>
      </c>
      <c r="N10" s="122">
        <v>2</v>
      </c>
      <c r="O10" s="122">
        <v>9</v>
      </c>
      <c r="P10" s="256">
        <f t="shared" si="1"/>
        <v>14</v>
      </c>
    </row>
    <row r="11" spans="1:16" x14ac:dyDescent="0.25">
      <c r="A11" s="257" t="s">
        <v>30</v>
      </c>
      <c r="B11" s="255">
        <v>3</v>
      </c>
      <c r="C11" s="119">
        <v>0</v>
      </c>
      <c r="D11" s="256">
        <f t="shared" si="0"/>
        <v>0</v>
      </c>
      <c r="E11" s="256">
        <f t="shared" si="2"/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256">
        <f t="shared" si="3"/>
        <v>0</v>
      </c>
      <c r="N11" s="122">
        <v>0</v>
      </c>
      <c r="O11" s="122">
        <v>0</v>
      </c>
      <c r="P11" s="256">
        <f t="shared" si="1"/>
        <v>0</v>
      </c>
    </row>
    <row r="12" spans="1:16" x14ac:dyDescent="0.25">
      <c r="A12" s="254" t="s">
        <v>34</v>
      </c>
      <c r="B12" s="255">
        <v>4</v>
      </c>
      <c r="C12" s="119">
        <v>0</v>
      </c>
      <c r="D12" s="256">
        <f t="shared" si="0"/>
        <v>0</v>
      </c>
      <c r="E12" s="256">
        <f t="shared" si="2"/>
        <v>0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256">
        <f t="shared" si="3"/>
        <v>0</v>
      </c>
      <c r="N12" s="122">
        <v>0</v>
      </c>
      <c r="O12" s="122">
        <v>0</v>
      </c>
      <c r="P12" s="256">
        <f t="shared" si="1"/>
        <v>0</v>
      </c>
    </row>
    <row r="13" spans="1:16" x14ac:dyDescent="0.25">
      <c r="A13" s="257" t="s">
        <v>31</v>
      </c>
      <c r="B13" s="255">
        <v>5</v>
      </c>
      <c r="C13" s="119">
        <v>0</v>
      </c>
      <c r="D13" s="256">
        <f t="shared" si="0"/>
        <v>0</v>
      </c>
      <c r="E13" s="256">
        <f t="shared" si="2"/>
        <v>0</v>
      </c>
      <c r="F13" s="122">
        <v>0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256">
        <f t="shared" si="3"/>
        <v>0</v>
      </c>
      <c r="N13" s="122">
        <v>0</v>
      </c>
      <c r="O13" s="122">
        <v>0</v>
      </c>
      <c r="P13" s="256">
        <f t="shared" si="1"/>
        <v>0</v>
      </c>
    </row>
    <row r="14" spans="1:16" ht="15.75" thickBot="1" x14ac:dyDescent="0.3">
      <c r="A14" s="258" t="s">
        <v>34</v>
      </c>
      <c r="B14" s="259">
        <v>6</v>
      </c>
      <c r="C14" s="120">
        <v>0</v>
      </c>
      <c r="D14" s="260">
        <f t="shared" si="0"/>
        <v>0</v>
      </c>
      <c r="E14" s="260">
        <f t="shared" si="2"/>
        <v>0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260">
        <f t="shared" si="3"/>
        <v>0</v>
      </c>
      <c r="N14" s="123">
        <v>0</v>
      </c>
      <c r="O14" s="123">
        <v>0</v>
      </c>
      <c r="P14" s="260">
        <f t="shared" si="1"/>
        <v>0</v>
      </c>
    </row>
    <row r="15" spans="1:16" x14ac:dyDescent="0.25">
      <c r="A15" s="261" t="s">
        <v>32</v>
      </c>
      <c r="B15" s="262">
        <v>7</v>
      </c>
      <c r="C15" s="263">
        <f>SUM(C9,C11,C13)</f>
        <v>25</v>
      </c>
      <c r="D15" s="264">
        <f t="shared" ref="D15:P15" si="4">SUM(D9,D11,D13)</f>
        <v>25</v>
      </c>
      <c r="E15" s="264">
        <f t="shared" si="4"/>
        <v>0</v>
      </c>
      <c r="F15" s="264">
        <f t="shared" si="4"/>
        <v>8</v>
      </c>
      <c r="G15" s="264">
        <f t="shared" si="4"/>
        <v>16</v>
      </c>
      <c r="H15" s="264">
        <f t="shared" si="4"/>
        <v>14</v>
      </c>
      <c r="I15" s="264">
        <f t="shared" si="4"/>
        <v>9</v>
      </c>
      <c r="J15" s="264">
        <f t="shared" si="4"/>
        <v>9</v>
      </c>
      <c r="K15" s="264">
        <f t="shared" si="4"/>
        <v>12</v>
      </c>
      <c r="L15" s="264">
        <f t="shared" si="4"/>
        <v>10</v>
      </c>
      <c r="M15" s="264">
        <f t="shared" si="4"/>
        <v>3</v>
      </c>
      <c r="N15" s="264">
        <f t="shared" si="4"/>
        <v>2</v>
      </c>
      <c r="O15" s="264">
        <f t="shared" si="4"/>
        <v>9</v>
      </c>
      <c r="P15" s="264">
        <f t="shared" si="4"/>
        <v>14</v>
      </c>
    </row>
    <row r="16" spans="1:16" ht="15.75" thickBot="1" x14ac:dyDescent="0.3">
      <c r="A16" s="265" t="s">
        <v>33</v>
      </c>
      <c r="B16" s="266">
        <v>8</v>
      </c>
      <c r="C16" s="267">
        <f>SUM(C10,C12,C14)</f>
        <v>25</v>
      </c>
      <c r="D16" s="268">
        <f t="shared" ref="D16:P16" si="5">SUM(D10,D12,D14)</f>
        <v>25</v>
      </c>
      <c r="E16" s="268">
        <f t="shared" si="5"/>
        <v>0</v>
      </c>
      <c r="F16" s="268">
        <f t="shared" si="5"/>
        <v>8</v>
      </c>
      <c r="G16" s="268">
        <f t="shared" si="5"/>
        <v>16</v>
      </c>
      <c r="H16" s="268">
        <f t="shared" si="5"/>
        <v>14</v>
      </c>
      <c r="I16" s="268">
        <f t="shared" si="5"/>
        <v>9</v>
      </c>
      <c r="J16" s="268">
        <f t="shared" si="5"/>
        <v>9</v>
      </c>
      <c r="K16" s="268">
        <f t="shared" si="5"/>
        <v>12</v>
      </c>
      <c r="L16" s="268">
        <f t="shared" si="5"/>
        <v>10</v>
      </c>
      <c r="M16" s="268">
        <f t="shared" si="5"/>
        <v>3</v>
      </c>
      <c r="N16" s="268">
        <f t="shared" si="5"/>
        <v>2</v>
      </c>
      <c r="O16" s="268">
        <f t="shared" si="5"/>
        <v>9</v>
      </c>
      <c r="P16" s="268">
        <f t="shared" si="5"/>
        <v>14</v>
      </c>
    </row>
    <row r="17" spans="1:16" x14ac:dyDescent="0.25">
      <c r="A17" s="29"/>
      <c r="B17" s="247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x14ac:dyDescent="0.25">
      <c r="A18" s="29"/>
      <c r="B18" s="247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x14ac:dyDescent="0.25">
      <c r="A19" s="404" t="s">
        <v>233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x14ac:dyDescent="0.25">
      <c r="A20" s="404"/>
      <c r="B20" s="31"/>
      <c r="C20" s="31"/>
      <c r="D20" s="31"/>
      <c r="E20" s="31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x14ac:dyDescent="0.25">
      <c r="A21" s="404"/>
      <c r="B21" s="359" t="s">
        <v>37</v>
      </c>
      <c r="C21" s="359"/>
      <c r="D21" s="359"/>
      <c r="E21" s="359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x14ac:dyDescent="0.25">
      <c r="A22" s="404"/>
      <c r="B22" s="359"/>
      <c r="C22" s="359"/>
      <c r="D22" s="359"/>
      <c r="E22" s="359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x14ac:dyDescent="0.25">
      <c r="A23" s="31"/>
      <c r="B23" s="359" t="s">
        <v>36</v>
      </c>
      <c r="C23" s="359"/>
      <c r="D23" s="359"/>
      <c r="E23" s="359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</sheetData>
  <sheetProtection password="C476" sheet="1" objects="1" scenarios="1"/>
  <mergeCells count="25">
    <mergeCell ref="B23:E23"/>
    <mergeCell ref="A2:P3"/>
    <mergeCell ref="G4:P4"/>
    <mergeCell ref="A19:A22"/>
    <mergeCell ref="B21:E22"/>
    <mergeCell ref="B4:B7"/>
    <mergeCell ref="A4:A7"/>
    <mergeCell ref="K5:M5"/>
    <mergeCell ref="K6:K7"/>
    <mergeCell ref="H6:H7"/>
    <mergeCell ref="I6:I7"/>
    <mergeCell ref="J6:J7"/>
    <mergeCell ref="N6:N7"/>
    <mergeCell ref="O6:O7"/>
    <mergeCell ref="P6:P7"/>
    <mergeCell ref="L6:L7"/>
    <mergeCell ref="N5:P5"/>
    <mergeCell ref="G6:G7"/>
    <mergeCell ref="M6:M7"/>
    <mergeCell ref="C4:C7"/>
    <mergeCell ref="D4:E4"/>
    <mergeCell ref="F4:F7"/>
    <mergeCell ref="D5:D7"/>
    <mergeCell ref="E5:E7"/>
    <mergeCell ref="G5:J5"/>
  </mergeCells>
  <pageMargins left="0.70866141732283461" right="0.70866141732283461" top="0.74803149606299213" bottom="0.74803149606299213" header="0.31496062992125984" footer="0.31496062992125984"/>
  <pageSetup paperSize="9" scale="6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23"/>
  <sheetViews>
    <sheetView view="pageBreakPreview" zoomScale="115" zoomScaleNormal="100" zoomScaleSheetLayoutView="115" workbookViewId="0">
      <selection activeCell="A15" sqref="A15:A18"/>
    </sheetView>
  </sheetViews>
  <sheetFormatPr defaultRowHeight="15" x14ac:dyDescent="0.25"/>
  <cols>
    <col min="1" max="1" width="31.5703125" customWidth="1"/>
    <col min="2" max="2" width="2.7109375" customWidth="1"/>
    <col min="3" max="3" width="9.28515625" customWidth="1"/>
    <col min="7" max="7" width="15.85546875" customWidth="1"/>
  </cols>
  <sheetData>
    <row r="1" spans="1:7" ht="15.75" thickBot="1" x14ac:dyDescent="0.3">
      <c r="A1" s="29"/>
      <c r="B1" s="29"/>
      <c r="C1" s="29"/>
      <c r="D1" s="29"/>
      <c r="E1" s="29"/>
      <c r="F1" s="29"/>
      <c r="G1" s="29"/>
    </row>
    <row r="2" spans="1:7" ht="18" customHeight="1" thickBot="1" x14ac:dyDescent="0.3">
      <c r="A2" s="529" t="s">
        <v>127</v>
      </c>
      <c r="B2" s="530"/>
      <c r="C2" s="530"/>
      <c r="D2" s="530"/>
      <c r="E2" s="530"/>
      <c r="F2" s="530"/>
      <c r="G2" s="531"/>
    </row>
    <row r="3" spans="1:7" ht="117.75" customHeight="1" x14ac:dyDescent="0.25">
      <c r="A3" s="532" t="s">
        <v>0</v>
      </c>
      <c r="B3" s="534" t="s">
        <v>1</v>
      </c>
      <c r="C3" s="536" t="s">
        <v>122</v>
      </c>
      <c r="D3" s="537"/>
      <c r="E3" s="538" t="s">
        <v>123</v>
      </c>
      <c r="F3" s="538"/>
      <c r="G3" s="539" t="s">
        <v>124</v>
      </c>
    </row>
    <row r="4" spans="1:7" ht="15.75" thickBot="1" x14ac:dyDescent="0.3">
      <c r="A4" s="533"/>
      <c r="B4" s="535"/>
      <c r="C4" s="269" t="s">
        <v>11</v>
      </c>
      <c r="D4" s="270" t="s">
        <v>12</v>
      </c>
      <c r="E4" s="271" t="s">
        <v>11</v>
      </c>
      <c r="F4" s="271" t="s">
        <v>12</v>
      </c>
      <c r="G4" s="540"/>
    </row>
    <row r="5" spans="1:7" ht="14.25" customHeight="1" thickBot="1" x14ac:dyDescent="0.3">
      <c r="A5" s="272" t="s">
        <v>27</v>
      </c>
      <c r="B5" s="273" t="s">
        <v>28</v>
      </c>
      <c r="C5" s="274" t="s">
        <v>125</v>
      </c>
      <c r="D5" s="275" t="s">
        <v>126</v>
      </c>
      <c r="E5" s="276">
        <v>3</v>
      </c>
      <c r="F5" s="276">
        <v>4</v>
      </c>
      <c r="G5" s="277">
        <v>5</v>
      </c>
    </row>
    <row r="6" spans="1:7" x14ac:dyDescent="0.25">
      <c r="A6" s="278" t="s">
        <v>29</v>
      </c>
      <c r="B6" s="279">
        <v>1</v>
      </c>
      <c r="C6" s="291">
        <v>0</v>
      </c>
      <c r="D6" s="292">
        <v>0</v>
      </c>
      <c r="E6" s="292">
        <v>0</v>
      </c>
      <c r="F6" s="292">
        <v>0</v>
      </c>
      <c r="G6" s="293">
        <v>0</v>
      </c>
    </row>
    <row r="7" spans="1:7" x14ac:dyDescent="0.25">
      <c r="A7" s="280" t="s">
        <v>34</v>
      </c>
      <c r="B7" s="281">
        <v>2</v>
      </c>
      <c r="C7" s="294">
        <v>0</v>
      </c>
      <c r="D7" s="122">
        <v>0</v>
      </c>
      <c r="E7" s="122">
        <v>0</v>
      </c>
      <c r="F7" s="122">
        <v>0</v>
      </c>
      <c r="G7" s="295">
        <v>0</v>
      </c>
    </row>
    <row r="8" spans="1:7" x14ac:dyDescent="0.25">
      <c r="A8" s="282" t="s">
        <v>30</v>
      </c>
      <c r="B8" s="281">
        <v>3</v>
      </c>
      <c r="C8" s="294">
        <v>0</v>
      </c>
      <c r="D8" s="122">
        <v>0</v>
      </c>
      <c r="E8" s="122">
        <v>0</v>
      </c>
      <c r="F8" s="122">
        <v>0</v>
      </c>
      <c r="G8" s="295">
        <v>0</v>
      </c>
    </row>
    <row r="9" spans="1:7" x14ac:dyDescent="0.25">
      <c r="A9" s="280" t="s">
        <v>34</v>
      </c>
      <c r="B9" s="281">
        <v>4</v>
      </c>
      <c r="C9" s="294">
        <v>0</v>
      </c>
      <c r="D9" s="122">
        <v>0</v>
      </c>
      <c r="E9" s="122">
        <v>0</v>
      </c>
      <c r="F9" s="122">
        <v>0</v>
      </c>
      <c r="G9" s="295">
        <v>0</v>
      </c>
    </row>
    <row r="10" spans="1:7" x14ac:dyDescent="0.25">
      <c r="A10" s="282" t="s">
        <v>31</v>
      </c>
      <c r="B10" s="281">
        <v>5</v>
      </c>
      <c r="C10" s="294">
        <v>0</v>
      </c>
      <c r="D10" s="122">
        <v>0</v>
      </c>
      <c r="E10" s="122">
        <v>0</v>
      </c>
      <c r="F10" s="122">
        <v>0</v>
      </c>
      <c r="G10" s="295">
        <v>0</v>
      </c>
    </row>
    <row r="11" spans="1:7" ht="15.75" thickBot="1" x14ac:dyDescent="0.3">
      <c r="A11" s="283" t="s">
        <v>34</v>
      </c>
      <c r="B11" s="284">
        <v>6</v>
      </c>
      <c r="C11" s="296">
        <v>0</v>
      </c>
      <c r="D11" s="123">
        <v>0</v>
      </c>
      <c r="E11" s="123">
        <v>0</v>
      </c>
      <c r="F11" s="123">
        <v>0</v>
      </c>
      <c r="G11" s="297">
        <v>0</v>
      </c>
    </row>
    <row r="12" spans="1:7" x14ac:dyDescent="0.25">
      <c r="A12" s="285" t="s">
        <v>32</v>
      </c>
      <c r="B12" s="286">
        <v>7</v>
      </c>
      <c r="C12" s="287">
        <f>SUM(C6,C8,C10)</f>
        <v>0</v>
      </c>
      <c r="D12" s="287">
        <f t="shared" ref="D12:G12" si="0">SUM(D6,D8,D10)</f>
        <v>0</v>
      </c>
      <c r="E12" s="287">
        <f t="shared" si="0"/>
        <v>0</v>
      </c>
      <c r="F12" s="287">
        <f t="shared" si="0"/>
        <v>0</v>
      </c>
      <c r="G12" s="287">
        <f t="shared" si="0"/>
        <v>0</v>
      </c>
    </row>
    <row r="13" spans="1:7" ht="15.75" thickBot="1" x14ac:dyDescent="0.3">
      <c r="A13" s="288" t="s">
        <v>33</v>
      </c>
      <c r="B13" s="289">
        <v>8</v>
      </c>
      <c r="C13" s="290">
        <f>SUM(C7,C9,C11)</f>
        <v>0</v>
      </c>
      <c r="D13" s="290">
        <f t="shared" ref="D13:G13" si="1">SUM(D7,D9,D11)</f>
        <v>0</v>
      </c>
      <c r="E13" s="290">
        <f t="shared" si="1"/>
        <v>0</v>
      </c>
      <c r="F13" s="290">
        <f t="shared" si="1"/>
        <v>0</v>
      </c>
      <c r="G13" s="290">
        <f t="shared" si="1"/>
        <v>0</v>
      </c>
    </row>
    <row r="14" spans="1:7" x14ac:dyDescent="0.25">
      <c r="A14" s="29"/>
      <c r="B14" s="29"/>
      <c r="C14" s="29"/>
      <c r="D14" s="29"/>
      <c r="E14" s="29"/>
      <c r="F14" s="29"/>
      <c r="G14" s="29"/>
    </row>
    <row r="15" spans="1:7" x14ac:dyDescent="0.25">
      <c r="A15" s="404" t="s">
        <v>231</v>
      </c>
      <c r="B15" s="37"/>
      <c r="C15" s="37"/>
      <c r="D15" s="37"/>
      <c r="E15" s="37"/>
      <c r="F15" s="37"/>
      <c r="G15" s="37"/>
    </row>
    <row r="16" spans="1:7" x14ac:dyDescent="0.25">
      <c r="A16" s="404"/>
      <c r="B16" s="31"/>
      <c r="C16" s="31"/>
      <c r="D16" s="31"/>
      <c r="E16" s="31"/>
      <c r="F16" s="37"/>
      <c r="G16" s="37"/>
    </row>
    <row r="17" spans="1:7" x14ac:dyDescent="0.25">
      <c r="A17" s="404"/>
      <c r="B17" s="359" t="s">
        <v>37</v>
      </c>
      <c r="C17" s="359"/>
      <c r="D17" s="359"/>
      <c r="E17" s="359"/>
      <c r="F17" s="37"/>
      <c r="G17" s="37"/>
    </row>
    <row r="18" spans="1:7" x14ac:dyDescent="0.25">
      <c r="A18" s="404"/>
      <c r="B18" s="359"/>
      <c r="C18" s="359"/>
      <c r="D18" s="359"/>
      <c r="E18" s="359"/>
      <c r="F18" s="37"/>
      <c r="G18" s="37"/>
    </row>
    <row r="19" spans="1:7" x14ac:dyDescent="0.25">
      <c r="A19" s="31"/>
      <c r="B19" s="359" t="s">
        <v>36</v>
      </c>
      <c r="C19" s="359"/>
      <c r="D19" s="359"/>
      <c r="E19" s="359"/>
      <c r="F19" s="37"/>
      <c r="G19" s="37"/>
    </row>
    <row r="20" spans="1:7" x14ac:dyDescent="0.25">
      <c r="A20" s="37"/>
      <c r="B20" s="37"/>
      <c r="C20" s="37"/>
      <c r="D20" s="37"/>
      <c r="E20" s="37"/>
      <c r="F20" s="37"/>
      <c r="G20" s="37"/>
    </row>
    <row r="21" spans="1:7" x14ac:dyDescent="0.25">
      <c r="A21" s="29"/>
      <c r="B21" s="29"/>
      <c r="C21" s="29"/>
      <c r="D21" s="29"/>
      <c r="E21" s="29"/>
      <c r="F21" s="29"/>
      <c r="G21" s="29"/>
    </row>
    <row r="22" spans="1:7" x14ac:dyDescent="0.25">
      <c r="A22" s="29"/>
      <c r="B22" s="29"/>
      <c r="C22" s="29"/>
      <c r="D22" s="29"/>
      <c r="E22" s="29"/>
      <c r="F22" s="29"/>
      <c r="G22" s="29"/>
    </row>
    <row r="23" spans="1:7" x14ac:dyDescent="0.25">
      <c r="A23" s="29"/>
      <c r="B23" s="29"/>
      <c r="C23" s="29"/>
      <c r="D23" s="29"/>
      <c r="E23" s="29"/>
      <c r="F23" s="29"/>
      <c r="G23" s="29"/>
    </row>
  </sheetData>
  <sheetProtection password="C476" sheet="1" objects="1" scenarios="1"/>
  <mergeCells count="9">
    <mergeCell ref="A15:A18"/>
    <mergeCell ref="B17:E18"/>
    <mergeCell ref="B19:E19"/>
    <mergeCell ref="A2:G2"/>
    <mergeCell ref="A3:A4"/>
    <mergeCell ref="B3:B4"/>
    <mergeCell ref="C3:D3"/>
    <mergeCell ref="E3:F3"/>
    <mergeCell ref="G3:G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O33"/>
  <sheetViews>
    <sheetView view="pageBreakPreview" zoomScaleNormal="100" zoomScaleSheetLayoutView="100" workbookViewId="0">
      <selection activeCell="O25" sqref="O25"/>
    </sheetView>
  </sheetViews>
  <sheetFormatPr defaultRowHeight="15" x14ac:dyDescent="0.25"/>
  <cols>
    <col min="1" max="1" width="29.140625" customWidth="1"/>
    <col min="2" max="2" width="2.7109375" customWidth="1"/>
  </cols>
  <sheetData>
    <row r="1" spans="1:15" ht="18.75" x14ac:dyDescent="0.3">
      <c r="A1" s="544" t="s">
        <v>0</v>
      </c>
      <c r="B1" s="547" t="s">
        <v>1</v>
      </c>
      <c r="C1" s="559" t="s">
        <v>213</v>
      </c>
      <c r="D1" s="559"/>
      <c r="E1" s="559"/>
      <c r="F1" s="559"/>
      <c r="G1" s="559"/>
      <c r="H1" s="559"/>
      <c r="I1" s="559"/>
      <c r="J1" s="559"/>
      <c r="K1" s="560"/>
      <c r="L1" s="298"/>
      <c r="M1" s="298"/>
      <c r="N1" s="298"/>
      <c r="O1" s="298"/>
    </row>
    <row r="2" spans="1:15" ht="15" customHeight="1" x14ac:dyDescent="0.25">
      <c r="A2" s="545"/>
      <c r="B2" s="548"/>
      <c r="C2" s="553" t="s">
        <v>128</v>
      </c>
      <c r="D2" s="554" t="s">
        <v>90</v>
      </c>
      <c r="E2" s="555"/>
      <c r="F2" s="555"/>
      <c r="G2" s="555"/>
      <c r="H2" s="555"/>
      <c r="I2" s="555"/>
      <c r="J2" s="555"/>
      <c r="K2" s="556"/>
      <c r="L2" s="298"/>
      <c r="M2" s="298"/>
      <c r="N2" s="298"/>
      <c r="O2" s="298"/>
    </row>
    <row r="3" spans="1:15" ht="15" customHeight="1" x14ac:dyDescent="0.25">
      <c r="A3" s="545"/>
      <c r="B3" s="548"/>
      <c r="C3" s="553"/>
      <c r="D3" s="561" t="s">
        <v>129</v>
      </c>
      <c r="E3" s="561" t="s">
        <v>130</v>
      </c>
      <c r="F3" s="561" t="s">
        <v>131</v>
      </c>
      <c r="G3" s="541" t="s">
        <v>132</v>
      </c>
      <c r="H3" s="563"/>
      <c r="I3" s="563"/>
      <c r="J3" s="563"/>
      <c r="K3" s="564" t="s">
        <v>133</v>
      </c>
      <c r="L3" s="298"/>
      <c r="M3" s="298"/>
      <c r="N3" s="298"/>
      <c r="O3" s="298"/>
    </row>
    <row r="4" spans="1:15" ht="75.75" customHeight="1" thickBot="1" x14ac:dyDescent="0.3">
      <c r="A4" s="546"/>
      <c r="B4" s="549"/>
      <c r="C4" s="553"/>
      <c r="D4" s="562"/>
      <c r="E4" s="562"/>
      <c r="F4" s="562"/>
      <c r="G4" s="299" t="s">
        <v>134</v>
      </c>
      <c r="H4" s="299" t="s">
        <v>135</v>
      </c>
      <c r="I4" s="299" t="s">
        <v>136</v>
      </c>
      <c r="J4" s="300" t="s">
        <v>137</v>
      </c>
      <c r="K4" s="565"/>
      <c r="L4" s="298"/>
      <c r="M4" s="298"/>
      <c r="N4" s="298"/>
      <c r="O4" s="298"/>
    </row>
    <row r="5" spans="1:15" ht="12.75" customHeight="1" thickBot="1" x14ac:dyDescent="0.3">
      <c r="A5" s="301" t="s">
        <v>27</v>
      </c>
      <c r="B5" s="302" t="s">
        <v>28</v>
      </c>
      <c r="C5" s="303">
        <v>1</v>
      </c>
      <c r="D5" s="304">
        <v>2</v>
      </c>
      <c r="E5" s="304">
        <v>3</v>
      </c>
      <c r="F5" s="304">
        <v>4</v>
      </c>
      <c r="G5" s="304">
        <v>5</v>
      </c>
      <c r="H5" s="304">
        <v>6</v>
      </c>
      <c r="I5" s="304">
        <v>7</v>
      </c>
      <c r="J5" s="304">
        <v>8</v>
      </c>
      <c r="K5" s="305">
        <v>9</v>
      </c>
      <c r="L5" s="298"/>
      <c r="M5" s="298"/>
      <c r="N5" s="298"/>
      <c r="O5" s="298"/>
    </row>
    <row r="6" spans="1:15" x14ac:dyDescent="0.25">
      <c r="A6" s="278" t="s">
        <v>29</v>
      </c>
      <c r="B6" s="306">
        <v>1</v>
      </c>
      <c r="C6" s="307">
        <f>SUM(D6,E6,F6,K6)</f>
        <v>13904</v>
      </c>
      <c r="D6" s="323">
        <v>11802</v>
      </c>
      <c r="E6" s="323">
        <v>0</v>
      </c>
      <c r="F6" s="323">
        <v>2102</v>
      </c>
      <c r="G6" s="323">
        <v>0</v>
      </c>
      <c r="H6" s="323">
        <v>0</v>
      </c>
      <c r="I6" s="323">
        <v>2102</v>
      </c>
      <c r="J6" s="323">
        <v>0</v>
      </c>
      <c r="K6" s="324">
        <v>0</v>
      </c>
      <c r="L6" s="298"/>
      <c r="M6" s="298"/>
      <c r="N6" s="298"/>
      <c r="O6" s="298"/>
    </row>
    <row r="7" spans="1:15" x14ac:dyDescent="0.25">
      <c r="A7" s="280" t="s">
        <v>34</v>
      </c>
      <c r="B7" s="308">
        <v>2</v>
      </c>
      <c r="C7" s="307">
        <f t="shared" ref="C7:C11" si="0">SUM(D7,E7,F7,K7)</f>
        <v>13904</v>
      </c>
      <c r="D7" s="325">
        <v>11802</v>
      </c>
      <c r="E7" s="325">
        <v>0</v>
      </c>
      <c r="F7" s="325">
        <v>2102</v>
      </c>
      <c r="G7" s="325">
        <v>0</v>
      </c>
      <c r="H7" s="325">
        <v>0</v>
      </c>
      <c r="I7" s="325">
        <v>2102</v>
      </c>
      <c r="J7" s="325">
        <v>0</v>
      </c>
      <c r="K7" s="326">
        <v>0</v>
      </c>
      <c r="L7" s="298"/>
      <c r="M7" s="298"/>
      <c r="N7" s="298"/>
      <c r="O7" s="298"/>
    </row>
    <row r="8" spans="1:15" x14ac:dyDescent="0.25">
      <c r="A8" s="282" t="s">
        <v>30</v>
      </c>
      <c r="B8" s="308">
        <v>3</v>
      </c>
      <c r="C8" s="307">
        <f t="shared" si="0"/>
        <v>0</v>
      </c>
      <c r="D8" s="325">
        <v>0</v>
      </c>
      <c r="E8" s="325">
        <v>0</v>
      </c>
      <c r="F8" s="325">
        <v>0</v>
      </c>
      <c r="G8" s="325">
        <v>0</v>
      </c>
      <c r="H8" s="325">
        <v>0</v>
      </c>
      <c r="I8" s="325">
        <v>0</v>
      </c>
      <c r="J8" s="325">
        <v>0</v>
      </c>
      <c r="K8" s="326">
        <v>0</v>
      </c>
      <c r="L8" s="298"/>
      <c r="M8" s="298"/>
      <c r="N8" s="298"/>
      <c r="O8" s="298"/>
    </row>
    <row r="9" spans="1:15" x14ac:dyDescent="0.25">
      <c r="A9" s="280" t="s">
        <v>34</v>
      </c>
      <c r="B9" s="308">
        <v>4</v>
      </c>
      <c r="C9" s="307">
        <f t="shared" si="0"/>
        <v>0</v>
      </c>
      <c r="D9" s="325">
        <v>0</v>
      </c>
      <c r="E9" s="325">
        <v>0</v>
      </c>
      <c r="F9" s="325">
        <v>0</v>
      </c>
      <c r="G9" s="325">
        <v>0</v>
      </c>
      <c r="H9" s="325">
        <v>0</v>
      </c>
      <c r="I9" s="325">
        <v>0</v>
      </c>
      <c r="J9" s="325">
        <v>0</v>
      </c>
      <c r="K9" s="326">
        <v>0</v>
      </c>
      <c r="L9" s="298"/>
      <c r="M9" s="298"/>
      <c r="N9" s="298"/>
      <c r="O9" s="298"/>
    </row>
    <row r="10" spans="1:15" x14ac:dyDescent="0.25">
      <c r="A10" s="282" t="s">
        <v>31</v>
      </c>
      <c r="B10" s="308">
        <v>5</v>
      </c>
      <c r="C10" s="307">
        <f t="shared" si="0"/>
        <v>0</v>
      </c>
      <c r="D10" s="325">
        <v>0</v>
      </c>
      <c r="E10" s="325">
        <v>0</v>
      </c>
      <c r="F10" s="325">
        <v>0</v>
      </c>
      <c r="G10" s="325">
        <v>0</v>
      </c>
      <c r="H10" s="325">
        <v>0</v>
      </c>
      <c r="I10" s="325">
        <v>0</v>
      </c>
      <c r="J10" s="325">
        <v>0</v>
      </c>
      <c r="K10" s="326">
        <v>0</v>
      </c>
      <c r="L10" s="298"/>
      <c r="M10" s="298"/>
      <c r="N10" s="298"/>
      <c r="O10" s="298"/>
    </row>
    <row r="11" spans="1:15" ht="15.75" thickBot="1" x14ac:dyDescent="0.3">
      <c r="A11" s="283" t="s">
        <v>34</v>
      </c>
      <c r="B11" s="309">
        <v>6</v>
      </c>
      <c r="C11" s="307">
        <f t="shared" si="0"/>
        <v>0</v>
      </c>
      <c r="D11" s="327">
        <v>0</v>
      </c>
      <c r="E11" s="327">
        <v>0</v>
      </c>
      <c r="F11" s="327">
        <v>0</v>
      </c>
      <c r="G11" s="327">
        <v>0</v>
      </c>
      <c r="H11" s="327">
        <v>0</v>
      </c>
      <c r="I11" s="327">
        <v>0</v>
      </c>
      <c r="J11" s="327">
        <v>0</v>
      </c>
      <c r="K11" s="328">
        <v>0</v>
      </c>
      <c r="L11" s="298"/>
      <c r="M11" s="298"/>
      <c r="N11" s="298"/>
      <c r="O11" s="298"/>
    </row>
    <row r="12" spans="1:15" x14ac:dyDescent="0.25">
      <c r="A12" s="310" t="s">
        <v>32</v>
      </c>
      <c r="B12" s="311">
        <v>7</v>
      </c>
      <c r="C12" s="312">
        <f>SUM(C6,C8,C10)</f>
        <v>13904</v>
      </c>
      <c r="D12" s="313">
        <f t="shared" ref="D12:K12" si="1">SUM(D6,D8,D10)</f>
        <v>11802</v>
      </c>
      <c r="E12" s="313">
        <f t="shared" si="1"/>
        <v>0</v>
      </c>
      <c r="F12" s="313">
        <f t="shared" si="1"/>
        <v>2102</v>
      </c>
      <c r="G12" s="313">
        <f t="shared" si="1"/>
        <v>0</v>
      </c>
      <c r="H12" s="313">
        <f t="shared" si="1"/>
        <v>0</v>
      </c>
      <c r="I12" s="313">
        <f t="shared" si="1"/>
        <v>2102</v>
      </c>
      <c r="J12" s="313">
        <f t="shared" si="1"/>
        <v>0</v>
      </c>
      <c r="K12" s="314">
        <f t="shared" si="1"/>
        <v>0</v>
      </c>
      <c r="L12" s="298"/>
      <c r="M12" s="298"/>
      <c r="N12" s="298"/>
      <c r="O12" s="298"/>
    </row>
    <row r="13" spans="1:15" ht="15.75" thickBot="1" x14ac:dyDescent="0.3">
      <c r="A13" s="315" t="s">
        <v>33</v>
      </c>
      <c r="B13" s="316">
        <v>8</v>
      </c>
      <c r="C13" s="240">
        <f>SUM(C7,C9,C11)</f>
        <v>13904</v>
      </c>
      <c r="D13" s="241">
        <f t="shared" ref="D13:K13" si="2">SUM(D7,D9,D11)</f>
        <v>11802</v>
      </c>
      <c r="E13" s="241">
        <f t="shared" si="2"/>
        <v>0</v>
      </c>
      <c r="F13" s="241">
        <f t="shared" si="2"/>
        <v>2102</v>
      </c>
      <c r="G13" s="241">
        <f t="shared" si="2"/>
        <v>0</v>
      </c>
      <c r="H13" s="241">
        <f t="shared" si="2"/>
        <v>0</v>
      </c>
      <c r="I13" s="241">
        <f t="shared" si="2"/>
        <v>2102</v>
      </c>
      <c r="J13" s="241">
        <f t="shared" si="2"/>
        <v>0</v>
      </c>
      <c r="K13" s="242">
        <f t="shared" si="2"/>
        <v>0</v>
      </c>
      <c r="L13" s="298"/>
      <c r="M13" s="298"/>
      <c r="N13" s="298"/>
      <c r="O13" s="298"/>
    </row>
    <row r="14" spans="1:15" s="28" customFormat="1" ht="15.75" thickBot="1" x14ac:dyDescent="0.3">
      <c r="A14" s="317"/>
      <c r="B14" s="318"/>
      <c r="C14" s="319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</row>
    <row r="15" spans="1:15" ht="18.75" x14ac:dyDescent="0.3">
      <c r="A15" s="544" t="s">
        <v>0</v>
      </c>
      <c r="B15" s="547" t="s">
        <v>1</v>
      </c>
      <c r="C15" s="550" t="s">
        <v>214</v>
      </c>
      <c r="D15" s="551"/>
      <c r="E15" s="551"/>
      <c r="F15" s="551"/>
      <c r="G15" s="551"/>
      <c r="H15" s="551"/>
      <c r="I15" s="551"/>
      <c r="J15" s="551"/>
      <c r="K15" s="551"/>
      <c r="L15" s="551"/>
      <c r="M15" s="551"/>
      <c r="N15" s="551"/>
      <c r="O15" s="552"/>
    </row>
    <row r="16" spans="1:15" x14ac:dyDescent="0.25">
      <c r="A16" s="545"/>
      <c r="B16" s="548"/>
      <c r="C16" s="553" t="s">
        <v>138</v>
      </c>
      <c r="D16" s="554" t="s">
        <v>139</v>
      </c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6"/>
    </row>
    <row r="17" spans="1:15" ht="47.25" customHeight="1" x14ac:dyDescent="0.25">
      <c r="A17" s="545"/>
      <c r="B17" s="548"/>
      <c r="C17" s="553"/>
      <c r="D17" s="557" t="s">
        <v>140</v>
      </c>
      <c r="E17" s="558"/>
      <c r="F17" s="541" t="s">
        <v>141</v>
      </c>
      <c r="G17" s="542"/>
      <c r="H17" s="541" t="s">
        <v>142</v>
      </c>
      <c r="I17" s="542"/>
      <c r="J17" s="541" t="s">
        <v>143</v>
      </c>
      <c r="K17" s="542"/>
      <c r="L17" s="541" t="s">
        <v>144</v>
      </c>
      <c r="M17" s="542"/>
      <c r="N17" s="541" t="s">
        <v>145</v>
      </c>
      <c r="O17" s="543"/>
    </row>
    <row r="18" spans="1:15" ht="45.75" thickBot="1" x14ac:dyDescent="0.3">
      <c r="A18" s="546"/>
      <c r="B18" s="549"/>
      <c r="C18" s="553"/>
      <c r="D18" s="299" t="s">
        <v>16</v>
      </c>
      <c r="E18" s="299" t="s">
        <v>146</v>
      </c>
      <c r="F18" s="299" t="s">
        <v>16</v>
      </c>
      <c r="G18" s="299" t="s">
        <v>146</v>
      </c>
      <c r="H18" s="299" t="s">
        <v>16</v>
      </c>
      <c r="I18" s="299" t="s">
        <v>146</v>
      </c>
      <c r="J18" s="299" t="s">
        <v>16</v>
      </c>
      <c r="K18" s="299" t="s">
        <v>146</v>
      </c>
      <c r="L18" s="299" t="s">
        <v>16</v>
      </c>
      <c r="M18" s="299" t="s">
        <v>146</v>
      </c>
      <c r="N18" s="299" t="s">
        <v>16</v>
      </c>
      <c r="O18" s="320" t="s">
        <v>146</v>
      </c>
    </row>
    <row r="19" spans="1:15" ht="13.5" customHeight="1" thickBot="1" x14ac:dyDescent="0.3">
      <c r="A19" s="301" t="s">
        <v>27</v>
      </c>
      <c r="B19" s="302" t="s">
        <v>28</v>
      </c>
      <c r="C19" s="303">
        <v>10</v>
      </c>
      <c r="D19" s="304">
        <v>11</v>
      </c>
      <c r="E19" s="304">
        <v>12</v>
      </c>
      <c r="F19" s="304">
        <v>13</v>
      </c>
      <c r="G19" s="304">
        <v>14</v>
      </c>
      <c r="H19" s="304">
        <v>15</v>
      </c>
      <c r="I19" s="304">
        <v>16</v>
      </c>
      <c r="J19" s="304">
        <v>17</v>
      </c>
      <c r="K19" s="304">
        <v>18</v>
      </c>
      <c r="L19" s="304">
        <v>19</v>
      </c>
      <c r="M19" s="304">
        <v>20</v>
      </c>
      <c r="N19" s="304">
        <v>21</v>
      </c>
      <c r="O19" s="305">
        <v>22</v>
      </c>
    </row>
    <row r="20" spans="1:15" x14ac:dyDescent="0.25">
      <c r="A20" s="278" t="s">
        <v>29</v>
      </c>
      <c r="B20" s="306">
        <v>1</v>
      </c>
      <c r="C20" s="329">
        <v>13904</v>
      </c>
      <c r="D20" s="323">
        <v>12339</v>
      </c>
      <c r="E20" s="323">
        <v>593</v>
      </c>
      <c r="F20" s="323">
        <v>100</v>
      </c>
      <c r="G20" s="323">
        <v>100</v>
      </c>
      <c r="H20" s="323">
        <v>393</v>
      </c>
      <c r="I20" s="323">
        <v>393</v>
      </c>
      <c r="J20" s="323">
        <v>139</v>
      </c>
      <c r="K20" s="323">
        <v>139</v>
      </c>
      <c r="L20" s="323">
        <v>42</v>
      </c>
      <c r="M20" s="323">
        <v>42</v>
      </c>
      <c r="N20" s="323">
        <v>123</v>
      </c>
      <c r="O20" s="324">
        <v>123</v>
      </c>
    </row>
    <row r="21" spans="1:15" x14ac:dyDescent="0.25">
      <c r="A21" s="280" t="s">
        <v>34</v>
      </c>
      <c r="B21" s="308">
        <v>2</v>
      </c>
      <c r="C21" s="330">
        <v>13904</v>
      </c>
      <c r="D21" s="325">
        <v>12339</v>
      </c>
      <c r="E21" s="325">
        <v>593</v>
      </c>
      <c r="F21" s="325">
        <v>100</v>
      </c>
      <c r="G21" s="325">
        <v>100</v>
      </c>
      <c r="H21" s="325">
        <v>393</v>
      </c>
      <c r="I21" s="325">
        <v>393</v>
      </c>
      <c r="J21" s="325">
        <v>139</v>
      </c>
      <c r="K21" s="325">
        <v>139</v>
      </c>
      <c r="L21" s="325">
        <v>42</v>
      </c>
      <c r="M21" s="325">
        <v>42</v>
      </c>
      <c r="N21" s="325">
        <v>123</v>
      </c>
      <c r="O21" s="326">
        <v>123</v>
      </c>
    </row>
    <row r="22" spans="1:15" x14ac:dyDescent="0.25">
      <c r="A22" s="282" t="s">
        <v>30</v>
      </c>
      <c r="B22" s="308">
        <v>3</v>
      </c>
      <c r="C22" s="330">
        <v>0</v>
      </c>
      <c r="D22" s="325">
        <v>0</v>
      </c>
      <c r="E22" s="325">
        <v>0</v>
      </c>
      <c r="F22" s="325">
        <v>0</v>
      </c>
      <c r="G22" s="325">
        <v>0</v>
      </c>
      <c r="H22" s="325">
        <v>0</v>
      </c>
      <c r="I22" s="325">
        <v>0</v>
      </c>
      <c r="J22" s="325">
        <v>0</v>
      </c>
      <c r="K22" s="325">
        <v>0</v>
      </c>
      <c r="L22" s="325">
        <v>0</v>
      </c>
      <c r="M22" s="325">
        <v>0</v>
      </c>
      <c r="N22" s="325">
        <v>0</v>
      </c>
      <c r="O22" s="326">
        <v>0</v>
      </c>
    </row>
    <row r="23" spans="1:15" x14ac:dyDescent="0.25">
      <c r="A23" s="280" t="s">
        <v>34</v>
      </c>
      <c r="B23" s="308">
        <v>4</v>
      </c>
      <c r="C23" s="330">
        <v>0</v>
      </c>
      <c r="D23" s="325">
        <v>0</v>
      </c>
      <c r="E23" s="325">
        <v>0</v>
      </c>
      <c r="F23" s="325">
        <v>0</v>
      </c>
      <c r="G23" s="325">
        <v>0</v>
      </c>
      <c r="H23" s="325">
        <v>0</v>
      </c>
      <c r="I23" s="325">
        <v>0</v>
      </c>
      <c r="J23" s="325">
        <v>0</v>
      </c>
      <c r="K23" s="325">
        <v>0</v>
      </c>
      <c r="L23" s="325">
        <v>0</v>
      </c>
      <c r="M23" s="325">
        <v>0</v>
      </c>
      <c r="N23" s="325">
        <v>0</v>
      </c>
      <c r="O23" s="326">
        <v>0</v>
      </c>
    </row>
    <row r="24" spans="1:15" x14ac:dyDescent="0.25">
      <c r="A24" s="282" t="s">
        <v>31</v>
      </c>
      <c r="B24" s="308">
        <v>5</v>
      </c>
      <c r="C24" s="330">
        <v>0</v>
      </c>
      <c r="D24" s="325">
        <v>0</v>
      </c>
      <c r="E24" s="325">
        <v>0</v>
      </c>
      <c r="F24" s="325">
        <v>0</v>
      </c>
      <c r="G24" s="325">
        <v>0</v>
      </c>
      <c r="H24" s="325">
        <v>0</v>
      </c>
      <c r="I24" s="325">
        <v>0</v>
      </c>
      <c r="J24" s="325">
        <v>0</v>
      </c>
      <c r="K24" s="325">
        <v>0</v>
      </c>
      <c r="L24" s="325">
        <v>0</v>
      </c>
      <c r="M24" s="325">
        <v>0</v>
      </c>
      <c r="N24" s="325">
        <v>0</v>
      </c>
      <c r="O24" s="326">
        <v>0</v>
      </c>
    </row>
    <row r="25" spans="1:15" ht="15.75" thickBot="1" x14ac:dyDescent="0.3">
      <c r="A25" s="283" t="s">
        <v>34</v>
      </c>
      <c r="B25" s="309">
        <v>6</v>
      </c>
      <c r="C25" s="331">
        <v>0</v>
      </c>
      <c r="D25" s="327">
        <v>0</v>
      </c>
      <c r="E25" s="327">
        <v>0</v>
      </c>
      <c r="F25" s="327">
        <v>0</v>
      </c>
      <c r="G25" s="327">
        <v>0</v>
      </c>
      <c r="H25" s="327">
        <v>0</v>
      </c>
      <c r="I25" s="327">
        <v>0</v>
      </c>
      <c r="J25" s="327">
        <v>0</v>
      </c>
      <c r="K25" s="327">
        <v>0</v>
      </c>
      <c r="L25" s="327">
        <v>0</v>
      </c>
      <c r="M25" s="327">
        <v>0</v>
      </c>
      <c r="N25" s="327">
        <v>0</v>
      </c>
      <c r="O25" s="328">
        <v>0</v>
      </c>
    </row>
    <row r="26" spans="1:15" x14ac:dyDescent="0.25">
      <c r="A26" s="310" t="s">
        <v>32</v>
      </c>
      <c r="B26" s="321">
        <v>7</v>
      </c>
      <c r="C26" s="313">
        <f>SUM(C20,C22,C24)</f>
        <v>13904</v>
      </c>
      <c r="D26" s="313">
        <f t="shared" ref="D26:O26" si="3">SUM(D20,D22,D24)</f>
        <v>12339</v>
      </c>
      <c r="E26" s="313">
        <f t="shared" si="3"/>
        <v>593</v>
      </c>
      <c r="F26" s="313">
        <f t="shared" si="3"/>
        <v>100</v>
      </c>
      <c r="G26" s="313">
        <f t="shared" si="3"/>
        <v>100</v>
      </c>
      <c r="H26" s="313">
        <f t="shared" si="3"/>
        <v>393</v>
      </c>
      <c r="I26" s="313">
        <f t="shared" si="3"/>
        <v>393</v>
      </c>
      <c r="J26" s="313">
        <f t="shared" si="3"/>
        <v>139</v>
      </c>
      <c r="K26" s="313">
        <f t="shared" si="3"/>
        <v>139</v>
      </c>
      <c r="L26" s="313">
        <f t="shared" si="3"/>
        <v>42</v>
      </c>
      <c r="M26" s="313">
        <f t="shared" si="3"/>
        <v>42</v>
      </c>
      <c r="N26" s="313">
        <f t="shared" si="3"/>
        <v>123</v>
      </c>
      <c r="O26" s="313">
        <f t="shared" si="3"/>
        <v>123</v>
      </c>
    </row>
    <row r="27" spans="1:15" ht="15.75" thickBot="1" x14ac:dyDescent="0.3">
      <c r="A27" s="315" t="s">
        <v>33</v>
      </c>
      <c r="B27" s="322">
        <v>8</v>
      </c>
      <c r="C27" s="241">
        <f t="shared" ref="C27:O27" si="4">SUM(C21,C23,C25)</f>
        <v>13904</v>
      </c>
      <c r="D27" s="241">
        <f t="shared" si="4"/>
        <v>12339</v>
      </c>
      <c r="E27" s="241">
        <f t="shared" si="4"/>
        <v>593</v>
      </c>
      <c r="F27" s="241">
        <f t="shared" si="4"/>
        <v>100</v>
      </c>
      <c r="G27" s="241">
        <f t="shared" si="4"/>
        <v>100</v>
      </c>
      <c r="H27" s="241">
        <f t="shared" si="4"/>
        <v>393</v>
      </c>
      <c r="I27" s="241">
        <f t="shared" si="4"/>
        <v>393</v>
      </c>
      <c r="J27" s="241">
        <f t="shared" si="4"/>
        <v>139</v>
      </c>
      <c r="K27" s="241">
        <f t="shared" si="4"/>
        <v>139</v>
      </c>
      <c r="L27" s="241">
        <f t="shared" si="4"/>
        <v>42</v>
      </c>
      <c r="M27" s="241">
        <f t="shared" si="4"/>
        <v>42</v>
      </c>
      <c r="N27" s="241">
        <f t="shared" si="4"/>
        <v>123</v>
      </c>
      <c r="O27" s="241">
        <f t="shared" si="4"/>
        <v>123</v>
      </c>
    </row>
    <row r="28" spans="1:15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x14ac:dyDescent="0.25">
      <c r="A29" s="404" t="s">
        <v>236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x14ac:dyDescent="0.25">
      <c r="A30" s="404"/>
      <c r="B30" s="31"/>
      <c r="C30" s="31"/>
      <c r="D30" s="31"/>
      <c r="E30" s="31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x14ac:dyDescent="0.25">
      <c r="A31" s="404"/>
      <c r="B31" s="359" t="s">
        <v>37</v>
      </c>
      <c r="C31" s="359"/>
      <c r="D31" s="359"/>
      <c r="E31" s="359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x14ac:dyDescent="0.25">
      <c r="A32" s="404"/>
      <c r="B32" s="359"/>
      <c r="C32" s="359"/>
      <c r="D32" s="359"/>
      <c r="E32" s="359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x14ac:dyDescent="0.25">
      <c r="A33" s="31"/>
      <c r="B33" s="359" t="s">
        <v>36</v>
      </c>
      <c r="C33" s="359"/>
      <c r="D33" s="359"/>
      <c r="E33" s="359"/>
      <c r="F33" s="37"/>
      <c r="G33" s="37"/>
      <c r="H33" s="37"/>
      <c r="I33" s="37"/>
      <c r="J33" s="37"/>
      <c r="K33" s="37"/>
      <c r="L33" s="37"/>
      <c r="M33" s="37"/>
      <c r="N33" s="37"/>
      <c r="O33" s="37"/>
    </row>
  </sheetData>
  <sheetProtection password="C476" sheet="1" objects="1" scenarios="1"/>
  <mergeCells count="24">
    <mergeCell ref="A1:A4"/>
    <mergeCell ref="B1:B4"/>
    <mergeCell ref="C1:K1"/>
    <mergeCell ref="C2:C4"/>
    <mergeCell ref="D2:K2"/>
    <mergeCell ref="D3:D4"/>
    <mergeCell ref="E3:E4"/>
    <mergeCell ref="F3:F4"/>
    <mergeCell ref="G3:J3"/>
    <mergeCell ref="K3:K4"/>
    <mergeCell ref="A29:A32"/>
    <mergeCell ref="B31:E32"/>
    <mergeCell ref="A15:A18"/>
    <mergeCell ref="B15:B18"/>
    <mergeCell ref="C15:O15"/>
    <mergeCell ref="C16:C18"/>
    <mergeCell ref="D16:O16"/>
    <mergeCell ref="D17:E17"/>
    <mergeCell ref="F17:G17"/>
    <mergeCell ref="B33:E33"/>
    <mergeCell ref="H17:I17"/>
    <mergeCell ref="J17:K17"/>
    <mergeCell ref="L17:M17"/>
    <mergeCell ref="N17:O17"/>
  </mergeCells>
  <pageMargins left="0.7" right="0.7" top="0.75" bottom="0.75" header="0.3" footer="0.3"/>
  <pageSetup paperSize="9" scale="76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O15"/>
  <sheetViews>
    <sheetView view="pageBreakPreview" zoomScaleNormal="100" zoomScaleSheetLayoutView="100" workbookViewId="0">
      <selection activeCell="G18" sqref="G18"/>
    </sheetView>
  </sheetViews>
  <sheetFormatPr defaultRowHeight="15" x14ac:dyDescent="0.25"/>
  <cols>
    <col min="1" max="1" width="35" customWidth="1"/>
    <col min="2" max="3" width="9.85546875" customWidth="1"/>
    <col min="5" max="5" width="10.28515625" customWidth="1"/>
    <col min="6" max="6" width="10" customWidth="1"/>
    <col min="7" max="7" width="8.5703125" customWidth="1"/>
    <col min="8" max="8" width="11.42578125" customWidth="1"/>
    <col min="11" max="11" width="8.85546875" customWidth="1"/>
    <col min="12" max="12" width="10.42578125" customWidth="1"/>
    <col min="13" max="13" width="12.28515625" customWidth="1"/>
    <col min="14" max="14" width="12" customWidth="1"/>
    <col min="15" max="15" width="13.5703125" customWidth="1"/>
  </cols>
  <sheetData>
    <row r="1" spans="1:15" ht="15" customHeight="1" x14ac:dyDescent="0.25">
      <c r="A1" s="568" t="s">
        <v>166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</row>
    <row r="2" spans="1:15" ht="15.75" customHeight="1" thickBot="1" x14ac:dyDescent="0.3">
      <c r="A2" s="569"/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</row>
    <row r="3" spans="1:15" ht="70.5" customHeight="1" x14ac:dyDescent="0.25">
      <c r="A3" s="579" t="s">
        <v>167</v>
      </c>
      <c r="B3" s="566" t="s">
        <v>168</v>
      </c>
      <c r="C3" s="566" t="s">
        <v>169</v>
      </c>
      <c r="D3" s="566" t="s">
        <v>170</v>
      </c>
      <c r="E3" s="576" t="s">
        <v>171</v>
      </c>
      <c r="F3" s="581"/>
      <c r="G3" s="582"/>
      <c r="H3" s="566" t="s">
        <v>172</v>
      </c>
      <c r="I3" s="566" t="s">
        <v>173</v>
      </c>
      <c r="J3" s="566"/>
      <c r="K3" s="566"/>
      <c r="L3" s="576" t="s">
        <v>174</v>
      </c>
      <c r="M3" s="572" t="s">
        <v>175</v>
      </c>
      <c r="N3" s="574" t="s">
        <v>176</v>
      </c>
      <c r="O3" s="570" t="s">
        <v>198</v>
      </c>
    </row>
    <row r="4" spans="1:15" ht="105.75" thickBot="1" x14ac:dyDescent="0.3">
      <c r="A4" s="580"/>
      <c r="B4" s="567"/>
      <c r="C4" s="567"/>
      <c r="D4" s="567"/>
      <c r="E4" s="130" t="s">
        <v>177</v>
      </c>
      <c r="F4" s="130" t="s">
        <v>178</v>
      </c>
      <c r="G4" s="131" t="s">
        <v>179</v>
      </c>
      <c r="H4" s="567"/>
      <c r="I4" s="130" t="s">
        <v>180</v>
      </c>
      <c r="J4" s="130">
        <v>1</v>
      </c>
      <c r="K4" s="130" t="s">
        <v>179</v>
      </c>
      <c r="L4" s="577"/>
      <c r="M4" s="573"/>
      <c r="N4" s="575"/>
      <c r="O4" s="571"/>
    </row>
    <row r="5" spans="1:15" ht="15.75" thickBot="1" x14ac:dyDescent="0.3">
      <c r="A5" s="132" t="s">
        <v>181</v>
      </c>
      <c r="B5" s="133">
        <v>1</v>
      </c>
      <c r="C5" s="133">
        <v>2</v>
      </c>
      <c r="D5" s="133">
        <v>3</v>
      </c>
      <c r="E5" s="133">
        <v>4</v>
      </c>
      <c r="F5" s="133">
        <v>5</v>
      </c>
      <c r="G5" s="132">
        <v>6</v>
      </c>
      <c r="H5" s="133">
        <v>7</v>
      </c>
      <c r="I5" s="133">
        <v>8</v>
      </c>
      <c r="J5" s="133">
        <v>9</v>
      </c>
      <c r="K5" s="133">
        <v>10</v>
      </c>
      <c r="L5" s="134">
        <v>11</v>
      </c>
      <c r="M5" s="136">
        <v>13</v>
      </c>
      <c r="N5" s="137">
        <v>14</v>
      </c>
      <c r="O5" s="135">
        <v>12</v>
      </c>
    </row>
    <row r="6" spans="1:15" ht="15.75" thickBot="1" x14ac:dyDescent="0.3">
      <c r="A6" s="138" t="s">
        <v>238</v>
      </c>
      <c r="B6" s="139">
        <f>контингент!Q351</f>
        <v>17</v>
      </c>
      <c r="C6" s="151">
        <f>'конт. свод'!F14/'конт. свод'!C14*100</f>
        <v>22.144112478031637</v>
      </c>
      <c r="D6" s="140">
        <f>'конт. свод'!D14/'конт. свод'!C14*100</f>
        <v>15.289982425307558</v>
      </c>
      <c r="E6" s="345">
        <f>'конт. свод'!I14+'конт. свод'!O14</f>
        <v>27</v>
      </c>
      <c r="F6" s="345">
        <f>'конт. свод'!Q14+'конт. свод'!K14</f>
        <v>5</v>
      </c>
      <c r="G6" s="140">
        <f>F6/E6*100</f>
        <v>18.518518518518519</v>
      </c>
      <c r="H6" s="140">
        <f>'пед. кадры'!G15/'пед. кадры'!C15*100</f>
        <v>64</v>
      </c>
      <c r="I6" s="345">
        <f>'пед. кадры'!K15</f>
        <v>12</v>
      </c>
      <c r="J6" s="345">
        <f>'пед. кадры'!L15</f>
        <v>10</v>
      </c>
      <c r="K6" s="140">
        <f>SUM(I6:J6)/'пед. кадры'!C15*100</f>
        <v>88</v>
      </c>
      <c r="L6" s="164">
        <f>финансы!C12</f>
        <v>13904</v>
      </c>
      <c r="M6" s="332">
        <v>3158</v>
      </c>
      <c r="N6" s="142">
        <f>'конт. свод'!C14/ИТОГИ!M6*100</f>
        <v>18.017732742241925</v>
      </c>
      <c r="O6" s="141">
        <f>SUM(B6,C6,D6,G6,H6,K6,L6,N6)</f>
        <v>14146.9703461641</v>
      </c>
    </row>
    <row r="7" spans="1:1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5" x14ac:dyDescent="0.25">
      <c r="A9" s="583" t="s">
        <v>237</v>
      </c>
      <c r="B9" s="583"/>
      <c r="C9" s="583"/>
      <c r="D9" s="584" t="s">
        <v>163</v>
      </c>
      <c r="E9" s="584"/>
      <c r="F9" s="584"/>
      <c r="G9" s="584"/>
      <c r="H9" s="28"/>
      <c r="I9" s="28"/>
      <c r="J9" s="28"/>
      <c r="K9" s="28"/>
      <c r="L9" s="28"/>
      <c r="M9" s="28"/>
      <c r="N9" s="28"/>
    </row>
    <row r="10" spans="1:15" x14ac:dyDescent="0.25">
      <c r="A10" s="583"/>
      <c r="B10" s="583"/>
      <c r="C10" s="583"/>
      <c r="D10" s="584"/>
      <c r="E10" s="584"/>
      <c r="F10" s="584"/>
      <c r="G10" s="584"/>
      <c r="H10" s="28"/>
      <c r="I10" s="28"/>
      <c r="J10" s="28"/>
      <c r="K10" s="28"/>
      <c r="L10" s="28"/>
      <c r="M10" s="28"/>
      <c r="N10" s="28"/>
    </row>
    <row r="11" spans="1:15" x14ac:dyDescent="0.25">
      <c r="A11" s="583"/>
      <c r="B11" s="583"/>
      <c r="C11" s="583"/>
      <c r="D11" s="584"/>
      <c r="E11" s="584"/>
      <c r="F11" s="584"/>
      <c r="G11" s="584"/>
      <c r="H11" s="28"/>
      <c r="I11" s="28"/>
      <c r="J11" s="28"/>
      <c r="K11" s="28"/>
      <c r="L11" s="28"/>
      <c r="M11" s="28"/>
      <c r="N11" s="28"/>
    </row>
    <row r="12" spans="1:15" x14ac:dyDescent="0.25">
      <c r="A12" s="583"/>
      <c r="B12" s="583"/>
      <c r="C12" s="583"/>
      <c r="D12" s="584"/>
      <c r="E12" s="584"/>
      <c r="F12" s="584"/>
      <c r="G12" s="584"/>
      <c r="H12" s="28"/>
      <c r="I12" s="28"/>
      <c r="J12" s="28"/>
      <c r="K12" s="28"/>
      <c r="L12" s="28"/>
      <c r="M12" s="28"/>
      <c r="N12" s="28"/>
    </row>
    <row r="13" spans="1:15" x14ac:dyDescent="0.25">
      <c r="A13" s="28"/>
      <c r="B13" s="28"/>
      <c r="C13" s="28"/>
      <c r="D13" s="578" t="s">
        <v>164</v>
      </c>
      <c r="E13" s="578"/>
      <c r="F13" s="578"/>
      <c r="G13" s="578"/>
      <c r="H13" s="28"/>
      <c r="I13" s="28"/>
      <c r="J13" s="28"/>
      <c r="K13" s="28"/>
      <c r="L13" s="28"/>
      <c r="M13" s="28"/>
      <c r="N13" s="28"/>
    </row>
    <row r="14" spans="1:1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5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</sheetData>
  <sheetProtection password="C476" sheet="1" objects="1" scenarios="1"/>
  <mergeCells count="15">
    <mergeCell ref="D13:G13"/>
    <mergeCell ref="A3:A4"/>
    <mergeCell ref="B3:B4"/>
    <mergeCell ref="C3:C4"/>
    <mergeCell ref="D3:D4"/>
    <mergeCell ref="E3:G3"/>
    <mergeCell ref="A9:C12"/>
    <mergeCell ref="D9:G12"/>
    <mergeCell ref="H3:H4"/>
    <mergeCell ref="I3:K3"/>
    <mergeCell ref="A1:O2"/>
    <mergeCell ref="O3:O4"/>
    <mergeCell ref="M3:M4"/>
    <mergeCell ref="N3:N4"/>
    <mergeCell ref="L3:L4"/>
  </mergeCells>
  <pageMargins left="0.7" right="0.7" top="0.75" bottom="0.75" header="0.3" footer="0.3"/>
  <pageSetup paperSize="9" scale="73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2:O16"/>
  <sheetViews>
    <sheetView tabSelected="1" view="pageBreakPreview" zoomScaleNormal="100" zoomScaleSheetLayoutView="100" workbookViewId="0">
      <selection activeCell="L22" sqref="L22"/>
    </sheetView>
  </sheetViews>
  <sheetFormatPr defaultRowHeight="15" x14ac:dyDescent="0.25"/>
  <cols>
    <col min="1" max="1" width="29" customWidth="1"/>
    <col min="2" max="2" width="13.28515625" customWidth="1"/>
    <col min="3" max="15" width="12.7109375" customWidth="1"/>
  </cols>
  <sheetData>
    <row r="2" spans="1:15" ht="15.75" thickBot="1" x14ac:dyDescent="0.3"/>
    <row r="3" spans="1:15" ht="21.75" thickBot="1" x14ac:dyDescent="0.4">
      <c r="A3" s="585" t="s">
        <v>147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7"/>
    </row>
    <row r="4" spans="1:15" ht="15.75" x14ac:dyDescent="0.25">
      <c r="A4" s="588" t="s">
        <v>148</v>
      </c>
      <c r="B4" s="590" t="s">
        <v>165</v>
      </c>
      <c r="C4" s="590" t="s">
        <v>149</v>
      </c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2"/>
    </row>
    <row r="5" spans="1:15" ht="51.75" thickBot="1" x14ac:dyDescent="0.3">
      <c r="A5" s="589"/>
      <c r="B5" s="591"/>
      <c r="C5" s="124" t="s">
        <v>150</v>
      </c>
      <c r="D5" s="124" t="s">
        <v>151</v>
      </c>
      <c r="E5" s="124" t="s">
        <v>152</v>
      </c>
      <c r="F5" s="124" t="s">
        <v>153</v>
      </c>
      <c r="G5" s="124" t="s">
        <v>154</v>
      </c>
      <c r="H5" s="124" t="s">
        <v>155</v>
      </c>
      <c r="I5" s="124" t="s">
        <v>156</v>
      </c>
      <c r="J5" s="124" t="s">
        <v>157</v>
      </c>
      <c r="K5" s="124" t="s">
        <v>158</v>
      </c>
      <c r="L5" s="124" t="s">
        <v>159</v>
      </c>
      <c r="M5" s="124" t="s">
        <v>160</v>
      </c>
      <c r="N5" s="124" t="s">
        <v>161</v>
      </c>
      <c r="O5" s="125" t="s">
        <v>162</v>
      </c>
    </row>
    <row r="6" spans="1:15" ht="15.75" thickBot="1" x14ac:dyDescent="0.3">
      <c r="A6" s="126" t="s">
        <v>238</v>
      </c>
      <c r="B6" s="127">
        <v>1</v>
      </c>
      <c r="C6" s="128">
        <v>0</v>
      </c>
      <c r="D6" s="128">
        <v>0</v>
      </c>
      <c r="E6" s="128">
        <v>0</v>
      </c>
      <c r="F6" s="128">
        <v>0</v>
      </c>
      <c r="G6" s="128">
        <v>0</v>
      </c>
      <c r="H6" s="128">
        <v>0</v>
      </c>
      <c r="I6" s="128">
        <v>0</v>
      </c>
      <c r="J6" s="128">
        <v>0</v>
      </c>
      <c r="K6" s="128">
        <v>0</v>
      </c>
      <c r="L6" s="128">
        <v>0</v>
      </c>
      <c r="M6" s="128">
        <v>0</v>
      </c>
      <c r="N6" s="128">
        <v>0</v>
      </c>
      <c r="O6" s="129">
        <v>1</v>
      </c>
    </row>
    <row r="7" spans="1:1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x14ac:dyDescent="0.25">
      <c r="A9" s="593" t="s">
        <v>234</v>
      </c>
      <c r="B9" s="593"/>
      <c r="C9" s="593"/>
      <c r="D9" s="578" t="s">
        <v>163</v>
      </c>
      <c r="E9" s="578"/>
      <c r="F9" s="578"/>
      <c r="G9" s="578"/>
      <c r="H9" s="28"/>
      <c r="I9" s="28"/>
      <c r="J9" s="28"/>
      <c r="K9" s="28"/>
      <c r="L9" s="28"/>
      <c r="M9" s="28"/>
      <c r="N9" s="28"/>
      <c r="O9" s="28"/>
    </row>
    <row r="10" spans="1:15" x14ac:dyDescent="0.25">
      <c r="A10" s="593"/>
      <c r="B10" s="593"/>
      <c r="C10" s="593"/>
      <c r="D10" s="578"/>
      <c r="E10" s="578"/>
      <c r="F10" s="578"/>
      <c r="G10" s="578"/>
      <c r="H10" s="28"/>
      <c r="I10" s="28"/>
      <c r="J10" s="28"/>
      <c r="K10" s="28"/>
      <c r="L10" s="28"/>
      <c r="M10" s="28"/>
      <c r="N10" s="28"/>
      <c r="O10" s="28"/>
    </row>
    <row r="11" spans="1:15" x14ac:dyDescent="0.25">
      <c r="A11" s="593"/>
      <c r="B11" s="593"/>
      <c r="C11" s="593"/>
      <c r="D11" s="578"/>
      <c r="E11" s="578"/>
      <c r="F11" s="578"/>
      <c r="G11" s="578"/>
      <c r="H11" s="28"/>
      <c r="I11" s="28"/>
      <c r="J11" s="28"/>
      <c r="K11" s="28"/>
      <c r="L11" s="28"/>
      <c r="M11" s="28"/>
      <c r="N11" s="28"/>
      <c r="O11" s="28"/>
    </row>
    <row r="12" spans="1:15" x14ac:dyDescent="0.25">
      <c r="A12" s="593"/>
      <c r="B12" s="593"/>
      <c r="C12" s="593"/>
      <c r="D12" s="578"/>
      <c r="E12" s="578"/>
      <c r="F12" s="578"/>
      <c r="G12" s="578"/>
      <c r="H12" s="28"/>
      <c r="I12" s="28"/>
      <c r="J12" s="28"/>
      <c r="K12" s="28"/>
      <c r="L12" s="28"/>
      <c r="M12" s="28"/>
      <c r="N12" s="28"/>
      <c r="O12" s="28"/>
    </row>
    <row r="13" spans="1:15" x14ac:dyDescent="0.25">
      <c r="A13" s="28"/>
      <c r="B13" s="28"/>
      <c r="C13" s="28"/>
      <c r="D13" s="578" t="s">
        <v>164</v>
      </c>
      <c r="E13" s="578"/>
      <c r="F13" s="578"/>
      <c r="G13" s="578"/>
      <c r="H13" s="28"/>
      <c r="I13" s="28"/>
      <c r="J13" s="28"/>
      <c r="K13" s="28"/>
      <c r="L13" s="28"/>
      <c r="M13" s="28"/>
      <c r="N13" s="28"/>
      <c r="O13" s="28"/>
    </row>
    <row r="14" spans="1:1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</sheetData>
  <mergeCells count="7">
    <mergeCell ref="D13:G13"/>
    <mergeCell ref="A3:O3"/>
    <mergeCell ref="A4:A5"/>
    <mergeCell ref="B4:B5"/>
    <mergeCell ref="C4:O4"/>
    <mergeCell ref="A9:C12"/>
    <mergeCell ref="D9:G12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</vt:i4>
      </vt:variant>
    </vt:vector>
  </HeadingPairs>
  <TitlesOfParts>
    <vt:vector size="15" baseType="lpstr">
      <vt:lpstr>мат-тех база</vt:lpstr>
      <vt:lpstr>контингент</vt:lpstr>
      <vt:lpstr>конт. свод</vt:lpstr>
      <vt:lpstr>штат</vt:lpstr>
      <vt:lpstr>пед. кадры</vt:lpstr>
      <vt:lpstr>ОВЗ и ОРЗ</vt:lpstr>
      <vt:lpstr>финансы</vt:lpstr>
      <vt:lpstr>ИТОГИ</vt:lpstr>
      <vt:lpstr>потребность в кадрах</vt:lpstr>
      <vt:lpstr>статистика</vt:lpstr>
      <vt:lpstr>Лист1</vt:lpstr>
      <vt:lpstr>контингент!Область_печати</vt:lpstr>
      <vt:lpstr>'мат-тех база'!Область_печати</vt:lpstr>
      <vt:lpstr>'ОВЗ и ОРЗ'!Область_печати</vt:lpstr>
      <vt:lpstr>штат!Область_печати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User</cp:lastModifiedBy>
  <cp:lastPrinted>2017-09-28T07:50:27Z</cp:lastPrinted>
  <dcterms:created xsi:type="dcterms:W3CDTF">2017-03-06T10:55:16Z</dcterms:created>
  <dcterms:modified xsi:type="dcterms:W3CDTF">2017-09-28T08:01:33Z</dcterms:modified>
</cp:coreProperties>
</file>